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Print_Titles" localSheetId="0">'TDSheet'!$11:$11</definedName>
  </definedNames>
  <calcPr fullCalcOnLoad="1" refMode="R1C1"/>
</workbook>
</file>

<file path=xl/sharedStrings.xml><?xml version="1.0" encoding="utf-8"?>
<sst xmlns="http://schemas.openxmlformats.org/spreadsheetml/2006/main" count="1750" uniqueCount="489">
  <si>
    <t>к решению Вологодской городской Думы</t>
  </si>
  <si>
    <t>"Приложение № 9</t>
  </si>
  <si>
    <t>к Бюджету города Вологды на 2018 год</t>
  </si>
  <si>
    <t>и плановый период 2019 и 2020 годов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</si>
  <si>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ВИДОВ РАСХОДОВ  КЛАССИФИКАЦИИ РАСХОДОВ БЮДЖЕТА ГОРОДА ВОЛОГДЫ НА ПЛАНОВЫЙ ПЕРИОД 2019 И 2020 ГОДОВ</t>
  </si>
  <si>
    <t>(тыс. руб.)</t>
  </si>
  <si>
    <t>Наименование</t>
  </si>
  <si>
    <t>Раздел</t>
  </si>
  <si>
    <t>Подраздел</t>
  </si>
  <si>
    <t>Целевая статья</t>
  </si>
  <si>
    <t>Вид расходов</t>
  </si>
  <si>
    <t>2019 год</t>
  </si>
  <si>
    <t>2020 год</t>
  </si>
  <si>
    <t>1</t>
  </si>
  <si>
    <t>2</t>
  </si>
  <si>
    <t>3</t>
  </si>
  <si>
    <t>4</t>
  </si>
  <si>
    <t>5</t>
  </si>
  <si>
    <t>6</t>
  </si>
  <si>
    <t>7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</si>
  <si>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</si>
  <si>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</si>
  <si>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</si>
  <si>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</si>
  <si>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Вологодская городская Дума</t>
  </si>
  <si>
    <t>82</t>
  </si>
  <si>
    <t>Глава города Вологды</t>
  </si>
  <si>
    <t>82 1 00</t>
  </si>
  <si>
    <t>Финансовое обеспечение выполнения функций муниципальных органов и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</si>
  <si>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82 1 00 90000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</si>
  <si>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</si>
  <si>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</si>
  <si>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</si>
  <si>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Депутаты Вологодской городской Думы</t>
  </si>
  <si>
    <t>82 2 00</t>
  </si>
  <si>
    <t>82 2 00 90000</t>
  </si>
  <si>
    <t>Обеспечение деятельности Вологодской городской Думы</t>
  </si>
  <si>
    <t>82 9 00</t>
  </si>
  <si>
    <t>82 9 00 90000</t>
  </si>
  <si>
    <t>Финансовое обеспечение выполнения функций муниципальных органов и учреждений (Закупка товаров, работ и услуг для обеспечения государственных (муниципальных) нужд)</t>
  </si>
  <si>
    <t>200</t>
  </si>
  <si>
    <t>Финансовое обеспечение выполнения функций муниципальных органов и учреждений (Иные бюджетные ассигнования)</t>
  </si>
  <si>
    <t>800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</si>
  <si>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</si>
  <si>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</si>
  <si>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Муниципальная программа "Создание условий для развития открытого и активного гражданского общества"</t>
  </si>
  <si>
    <t>08</t>
  </si>
  <si>
    <t>Мероприятие "Создание условий для участия населения в решении вопросов местного значения"</t>
  </si>
  <si>
    <t>08 0 02</t>
  </si>
  <si>
    <t>08 0 02 90000</t>
  </si>
  <si>
    <t>Администрация города Вологды</t>
  </si>
  <si>
    <t>81</t>
  </si>
  <si>
    <t>Обеспечение деятельности Администрации города Вологды</t>
  </si>
  <si>
    <t>81 9 00</t>
  </si>
  <si>
    <t>Осуществление отдельных государственных полномочий в сфере административных отношений в соответствии с законом области от 28 ноября 2005 года № 1369-ОЗ "О наделении органов местного самоуправления отдельными государственными полномочиями в сфере административных отношений"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</si>
  <si>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81 9 00 72140</t>
  </si>
  <si>
    <t>81 9 00 90000</t>
  </si>
  <si>
    <t>Судебная система</t>
  </si>
  <si>
    <t>05</t>
  </si>
  <si>
    <t>Реализация непрограммных направлений расходов бюджета</t>
  </si>
  <si>
    <t>99</t>
  </si>
  <si>
    <t>Реализация иных непрограммных направлений расходов бюджета</t>
  </si>
  <si>
    <t>99 2 00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</si>
  <si>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</si>
  <si>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99 2 00 51200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</si>
  <si>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</si>
  <si>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</si>
  <si>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Осуществление отдельных государственных полномочий в соответствии с законом области от 5 октября 2006 года № 1501-ОЗ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регулирования цен (тарифов)"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</si>
  <si>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81 9 00 72210</t>
  </si>
  <si>
    <t>Контрольно-счётная палата города Вологды</t>
  </si>
  <si>
    <t>83</t>
  </si>
  <si>
    <t>Председатель Контрольно-счётной палаты города Вологды и его заместители</t>
  </si>
  <si>
    <t>83 1 00</t>
  </si>
  <si>
    <t>83 1 00 90000</t>
  </si>
  <si>
    <t>Обеспечение деятельности Контрольно-счётной палаты города Вологды</t>
  </si>
  <si>
    <t>83 9 00</t>
  </si>
  <si>
    <t>83 9 00 90000</t>
  </si>
  <si>
    <t>Резервные фонды</t>
  </si>
  <si>
    <t>11</t>
  </si>
  <si>
    <t>85</t>
  </si>
  <si>
    <t>Резервный фонд Администрации города Вологды</t>
  </si>
  <si>
    <t>85 0 01</t>
  </si>
  <si>
    <t>85 0 01 90000</t>
  </si>
  <si>
    <t>Резервный фонд Администрации города Вологды на предупреждение и ликвидацию последствий чрезвычайных ситуаций и стихийных бедствий</t>
  </si>
  <si>
    <t>85 0 02</t>
  </si>
  <si>
    <t>85 0 02 90000</t>
  </si>
  <si>
    <t>Прикладные научные исследования в области общегосударственных вопросов</t>
  </si>
  <si>
    <t>12</t>
  </si>
  <si>
    <t>Муниципальная программа "Экономическое развитие города Вологды"</t>
  </si>
  <si>
    <t>Подпрограмма "Совершенствование системы управления социально-экономическим развитием города Вологды"</t>
  </si>
  <si>
    <t>06 1</t>
  </si>
  <si>
    <t>Мероприятие "Стратегическое планирование социально-экономического развития муниципального образования "Город Вологда"</t>
  </si>
  <si>
    <t>06 1 01</t>
  </si>
  <si>
    <t>06 1 01 90000</t>
  </si>
  <si>
    <t>Муниципальная программа "Развитие градостроительства и инфраструктуры"</t>
  </si>
  <si>
    <t>07</t>
  </si>
  <si>
    <t>Мероприятие "Выполнение мероприятий по осуществлению градостроительной деятельности"</t>
  </si>
  <si>
    <t>07 0 01</t>
  </si>
  <si>
    <t>07 0 01 90000</t>
  </si>
  <si>
    <t>Другие общегосударственные вопросы</t>
  </si>
  <si>
    <t>13</t>
  </si>
  <si>
    <t>Мероприятие "Содействие социально-экономическому развитию города Вологды"</t>
  </si>
  <si>
    <t>06 1 02</t>
  </si>
  <si>
    <t>06 1 02 90000</t>
  </si>
  <si>
    <t>Мероприятие "Автоматизация деятельности органов местного самоуправления"</t>
  </si>
  <si>
    <t>06 1 03</t>
  </si>
  <si>
    <t>06 1 03 90000</t>
  </si>
  <si>
    <t>Подпрограмма "Инвестиционная политика "Вологда-комфортный город для бизнеса"</t>
  </si>
  <si>
    <t>06 3</t>
  </si>
  <si>
    <t>Мероприятие "Формирование благоприятного инвестиционного имиджа"</t>
  </si>
  <si>
    <t>06 3 01</t>
  </si>
  <si>
    <t>06 3 01 90000</t>
  </si>
  <si>
    <t>Подпрограмма «Противодействие коррупции»</t>
  </si>
  <si>
    <t>06 7</t>
  </si>
  <si>
    <t>Мероприятие «Повышение уровня правового информирования населения города Вологды по вопросам противодействия коррупции»</t>
  </si>
  <si>
    <t>06 7 01</t>
  </si>
  <si>
    <t>06 7 01 90000</t>
  </si>
  <si>
    <t>Мероприятие "Выполнение мероприятий по содержанию имущества, находящегося в муниципальной собственности муниципального образования "Город Вологда"</t>
  </si>
  <si>
    <t>07 0 14</t>
  </si>
  <si>
    <t>07 0 14 90000</t>
  </si>
  <si>
    <t>Исполнение функций органами местного самоуправления</t>
  </si>
  <si>
    <t>99 1</t>
  </si>
  <si>
    <t>99 1 00</t>
  </si>
  <si>
    <t>Осуществление отдельных государственных полномочий в соответствии с законом области от 28 апреля 2006 года № 1443-ОЗ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</si>
  <si>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99 1 00 72190</t>
  </si>
  <si>
    <t>99 1 00 72250</t>
  </si>
  <si>
    <t>99 1 00 90000</t>
  </si>
  <si>
    <t>Оценка недвижимости, признание прав и регулирование отношений по муниципальной собственности</t>
  </si>
  <si>
    <t>99 1 01</t>
  </si>
  <si>
    <t>99 1 01 90000</t>
  </si>
  <si>
    <t>Реализация функций, связанных с общегосударственным управлением</t>
  </si>
  <si>
    <t>99 1 02</t>
  </si>
  <si>
    <t>99 1 02 90000</t>
  </si>
  <si>
    <t>Финансовое обеспечение выполнения функций муниципальных органов и учреждений (Социальное обеспечение и иные выплаты населению)</t>
  </si>
  <si>
    <t>300</t>
  </si>
  <si>
    <t>НАЦИОНАЛЬНАЯ ОБОРОНА</t>
  </si>
  <si>
    <t>Мобилизационная подготовка экономики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</si>
  <si>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</si>
  <si>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</si>
  <si>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</si>
  <si>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Другие вопросы в области национальной безопасности и правоохранительной деятельности</t>
  </si>
  <si>
    <t>14</t>
  </si>
  <si>
    <t>Муниципальная программа "Обеспечение общественной безопасности"</t>
  </si>
  <si>
    <t>Подпрограмма "Профилактика преступлений и иных правонарушений"</t>
  </si>
  <si>
    <t>05 1</t>
  </si>
  <si>
    <t>Мероприятие "Повышение активности граждан, общественных объединений в участии в охране общественного порядка"</t>
  </si>
  <si>
    <t>05 1 01</t>
  </si>
  <si>
    <t>Субсидия Вологодской городской общественной организации содействия правопорядку "Дружинник" (Предоставление субсидий бюджетным, автономным учреждениям и иным некоммерческим организациям)</t>
  </si>
  <si>
    <t>05 1 01 62010</t>
  </si>
  <si>
    <t>600</t>
  </si>
  <si>
    <t>Мероприятие "Внедрение, модернизация и замена технических средств, направленных на предупреждение правонарушений и преступлений в общественных местах и на улицах (установка, модернизация и замена систем фото-, видеофиксации нарушений общественного порядка, Правил дорожного движения аппаратно-программного комплекса "Безопасный город")"</t>
  </si>
  <si>
    <t>05 1 02</t>
  </si>
  <si>
    <t>Обеспечение внедрения и (или) эксплуатации аппаратно-программного комплекса "Безопасный город" (Предоставление субсидий бюджетным, автономным учреждениям и иным некоммерческим организациям)</t>
  </si>
  <si>
    <t>05 1 02 S1060</t>
  </si>
  <si>
    <t>Мероприятие "Обеспечение эксплуатации систем видеонаблюдения и иных технических средств аппаратно-программного комплекса "Безопасный город" (54 единицы)"</t>
  </si>
  <si>
    <t>05 1 03</t>
  </si>
  <si>
    <t>05 1 03 S1060</t>
  </si>
  <si>
    <t>Мероприятие «Выполнение мероприятий по профилактике преступлений и иных правонарушений»</t>
  </si>
  <si>
    <t>05 1 05</t>
  </si>
  <si>
    <t>05 1 05 90000</t>
  </si>
  <si>
    <t>НАЦИОНАЛЬНАЯ ЭКОНОМИКА</t>
  </si>
  <si>
    <t>Общеэкономические вопросы</t>
  </si>
  <si>
    <t>Подпрограмма "Кадровая политика "Вологда-город профессионалов"</t>
  </si>
  <si>
    <t>06 2</t>
  </si>
  <si>
    <t>Мероприятие "Создание условий для расширения взаимодействия всех участников процесса кадрового обеспечения города Вологды"</t>
  </si>
  <si>
    <t>06 2 01</t>
  </si>
  <si>
    <t>06 2 01 90000</t>
  </si>
  <si>
    <t>Финансовое обеспечение выполнения функций муниципальных органов и учреждений (Предоставление субсидий бюджетным, автономным учреждениям и иным некоммерческим организациям)</t>
  </si>
  <si>
    <t>Мероприятие "Реализация проекта "Кадровый прорыв"</t>
  </si>
  <si>
    <t>06 2 02</t>
  </si>
  <si>
    <t>Ежемесячная денежная выплата гражданам Российской Федерации, заключившим с органами местного самоуправления города Вологды договоры о целевом обучении с обязательством последующего прохождения муниципальной службы (Социальное обеспечение и иные выплаты населению)</t>
  </si>
  <si>
    <t>06 2 02 80130</t>
  </si>
  <si>
    <t>06 2 02 90000</t>
  </si>
  <si>
    <t>Мероприятие "Реализация проекта "Человек Труда"</t>
  </si>
  <si>
    <t>06 2 03</t>
  </si>
  <si>
    <t>06 2 03 90000</t>
  </si>
  <si>
    <t>Дорожное хозяйство (дорожные фонды)</t>
  </si>
  <si>
    <t>Мероприятие "Выполнение мероприятий по строительству автомобильных дорог местного значения"</t>
  </si>
  <si>
    <t>07 0 02</t>
  </si>
  <si>
    <t>Развитие массового жилищного строительства на основе комплексного освоения территорий и реализации проектов массовой жилой застройки (Капитальные вложения в объекты государственной (муниципальной) собственности)</t>
  </si>
  <si>
    <t>07 0 02 R0210</t>
  </si>
  <si>
    <t>400</t>
  </si>
  <si>
    <t>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 (Капитальные вложения в объекты государственной (муниципальной) собственности)</t>
  </si>
  <si>
    <t>07 0 02 S1360</t>
  </si>
  <si>
    <t>Мероприятие "Выполнение мероприятий по ремонту автомобильных дорог местного значения"</t>
  </si>
  <si>
    <t>07 0 04</t>
  </si>
  <si>
    <t>Выполнение отдельных государственных полномочий в  соответствии с законом области от 6 мая  1996 года № 77-ОЗ «О статусе административного центра Вологодской области» (Закупка товаров, работ и услуг для обеспечения государственных (муниципальных) нужд)</t>
  </si>
  <si>
    <t>07 0 04 72280</t>
  </si>
  <si>
    <t>07 0 04 90000</t>
  </si>
  <si>
    <t>Мероприятие "Выполнение мероприятий по содержанию улично-дорожной сети"</t>
  </si>
  <si>
    <t>07 0 05</t>
  </si>
  <si>
    <t>07 0 05 72280</t>
  </si>
  <si>
    <t>Обеспечение осуществления дорожной деятельности в отношении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</si>
  <si>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07 0 05 S1350</t>
  </si>
  <si>
    <t>Мероприятие "Выполнение мероприятий по обеспечению безопасности дорожного движения"</t>
  </si>
  <si>
    <t>07 0 06</t>
  </si>
  <si>
    <t>07 0 06 90000</t>
  </si>
  <si>
    <t>Муниципальная программа "Формирование современной городской среды на территории муниципального образования "Город Вологда""</t>
  </si>
  <si>
    <t>Мероприятие "Повышение уровня благоустройства дворовых территорий муниципального образования "Город Вологда"</t>
  </si>
  <si>
    <t>09 0 01</t>
  </si>
  <si>
    <t>09 0 01 90000</t>
  </si>
  <si>
    <t>Реализация мероприятий по благоустройству дворовых территорий (Закупка товаров, работ и услуг для обеспечения государственных (муниципальных) нужд)</t>
  </si>
  <si>
    <t>09 0 01 L5551</t>
  </si>
  <si>
    <t>Другие вопросы в области национальной экономики</t>
  </si>
  <si>
    <t>Подпрограмма "Развитие малого и среднего предпринимательства "Время бизнеса""</t>
  </si>
  <si>
    <t>06 4</t>
  </si>
  <si>
    <t>Мероприятие "Создание условий для развития малого и среднего предпринимательства и туризма на территории муниципального образования "Город Вологда"</t>
  </si>
  <si>
    <t>06 4 01</t>
  </si>
  <si>
    <t>06 4 01 90000</t>
  </si>
  <si>
    <t>Мероприятие "Создание и развитие кластера информационных технологий "Вологда-IT-град"</t>
  </si>
  <si>
    <t>06 4 03</t>
  </si>
  <si>
    <t>06 4 03 90000</t>
  </si>
  <si>
    <t>ЖИЛИЩНО-КОММУНАЛЬНОЕ ХОЗЯЙСТВО</t>
  </si>
  <si>
    <t>Жилищное хозяйство</t>
  </si>
  <si>
    <t>Муниципальная адресная программа № 4 по переселению граждан из аварийного жилищного фонда, расположенного на территории муниципального образования "Город Вологда", на 2013-2017 годы</t>
  </si>
  <si>
    <t>52 0 00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</si>
  <si>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учётом необходимости развития малоэтажного жилищного строительства за счёт средств бюджета города Вологды (Капитальные вложения в объекты государственной (муниципальной) собственности)</t>
  </si>
  <si>
    <t>52 0 00 S9602</t>
  </si>
  <si>
    <t>Финансовое обеспечение выполнения функций муниципальных органов и учреждений (Капитальные вложения в объекты государственной (муниципальной) собственности)</t>
  </si>
  <si>
    <t>Коммунальное хозяйство</t>
  </si>
  <si>
    <t>Мероприятие "Выполнение мероприятий по строительству систем тепло-, газо-, водоснабжения и водоотведения"</t>
  </si>
  <si>
    <t>07 0 13</t>
  </si>
  <si>
    <t>07 0 13 90000</t>
  </si>
  <si>
    <t>Капитальный ремонт гидротехнических сооружений, находящихся в муниципальной собственности, капитальный ремонт и ликвидация бесхозяйных гидротехнических сооружений; строительство, реконструкция объектов инженерной защиты и берегоукрепительных сооружений (Закупка товаров, работ и услуг для обеспечения государственных (муниципальных) нужд)</t>
  </si>
  <si>
    <t>07 0 13 L0162</t>
  </si>
  <si>
    <t>Строительство, реконструкция и капитальный ремонт централизованных систем водоснабжения и водоотведения (Капитальные вложения в объекты государственной (муниципальной) собственности)</t>
  </si>
  <si>
    <t>07 0 13 S3040</t>
  </si>
  <si>
    <t>Благоустройство</t>
  </si>
  <si>
    <t>Мероприятие "Выполнение мероприятий по благоустройству"</t>
  </si>
  <si>
    <t>07 0 08</t>
  </si>
  <si>
    <t>07 0 08 90000</t>
  </si>
  <si>
    <t>Капитальный ремонт гидротехнических сооружений, находящихся в муниципальной собственности, капитальный ремонт и ликвидация бесхозяйных гидротехнических сооружений; строительство, реконструкция объектов инженерной защиты и берегоукрепительных сооружений (Капитальные вложения в объекты государственной (муниципальной) собственности)</t>
  </si>
  <si>
    <t>07 0 08 L0162</t>
  </si>
  <si>
    <t>Мероприятие "Выполнение мероприятий по озеленению"</t>
  </si>
  <si>
    <t>07 0 09</t>
  </si>
  <si>
    <t>07 0 09 90000</t>
  </si>
  <si>
    <t>Мероприятие "Выполнение мероприятий по освещению улиц"</t>
  </si>
  <si>
    <t>07 0 10</t>
  </si>
  <si>
    <t>Выполнение отдельных государственных полномочий в  соответствии с законом области от 6 мая  1996 года № 77-ОЗ «О статусе административного центра Вологодской области» (Предоставление субсидий бюджетным, автономным учреждениям и иным некоммерческим организациям)</t>
  </si>
  <si>
    <t>07 0 10 72280</t>
  </si>
  <si>
    <t>07 0 10 90000</t>
  </si>
  <si>
    <t>Мероприятие "Выполнение мероприятий по организации ритуальных услуг и содержанию мест захоронения"</t>
  </si>
  <si>
    <t>07 0 12</t>
  </si>
  <si>
    <t>07 0 12 90000</t>
  </si>
  <si>
    <t>Мероприятие "Повышение уровня благоустройства муниципальных территорий общего пользования"</t>
  </si>
  <si>
    <t>09 0 02</t>
  </si>
  <si>
    <t>Реализация мероприятий по благоустройству общественных  территорий (Закупка товаров, работ и услуг для обеспечения государственных (муниципальных) нужд)</t>
  </si>
  <si>
    <t>09 0 02 L5552</t>
  </si>
  <si>
    <t>Другие вопросы в области жилищно-коммунального хозяйства</t>
  </si>
  <si>
    <t>Осуществление отдельных государственных полномочий в соответствии с законом области "О наделении органов местного самоуправления отдельными государственными полномочиями по лицензионному контролю"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</si>
  <si>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81 9 00 72290</t>
  </si>
  <si>
    <t>Исполнение муниципальных гарантий муниципального образования "Город Вологда"</t>
  </si>
  <si>
    <t>99 1 03</t>
  </si>
  <si>
    <t>99 1 03 90000</t>
  </si>
  <si>
    <t>ОХРАНА ОКРУЖАЮЩЕЙ СРЕДЫ</t>
  </si>
  <si>
    <t>Другие вопросы в области охраны окружающей среды</t>
  </si>
  <si>
    <t>Мероприятие "Выполнение мероприятий по охране окружающей среды"</t>
  </si>
  <si>
    <t>07 0 15</t>
  </si>
  <si>
    <t>07 0 15 90000</t>
  </si>
  <si>
    <t>Осуществление отдельных государственных полномочий в соответствии с законом области от 28 июня 2006 года № 1465-ОЗ "О наделении органов местного самоуправления отдельными государственными полномочиями в сфере охраны окружающей среды"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</si>
  <si>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81 9 00 72180</t>
  </si>
  <si>
    <t>Осуществление отдельных государственных полномочий в соответствии с законом области от 28 июня 2006 года № 1465-ОЗ "О наделении органов местного самоуправления отдельными государственными полномочиями в сфере охраны окружающей среды" (Закупка товаров, работ и услуг для обеспечения государственных (муниципальных) нужд)</t>
  </si>
  <si>
    <t>ОБРАЗОВАНИЕ</t>
  </si>
  <si>
    <t>Дошкольное образование</t>
  </si>
  <si>
    <t>Муниципальная программа "Развитие образования"</t>
  </si>
  <si>
    <t>Подпрограмма "Развитие дошкольного образования"</t>
  </si>
  <si>
    <t>01 1</t>
  </si>
  <si>
    <t>Мероприятие "Организация предоставления дошкольного образования на территории муниципального образования "Город Вологда"</t>
  </si>
  <si>
    <t>01 1 01</t>
  </si>
  <si>
    <t>Обеспечение дошкольного образования в муниципальных образовательных организациях области,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(Предоставление субсидий бюджетным, автономным учреждениям и иным некоммерческим организациям)</t>
  </si>
  <si>
    <t>01 1 01 72010</t>
  </si>
  <si>
    <t>01 1 01 90000</t>
  </si>
  <si>
    <t>Мероприятие "Строительство (реконструкция) муниципальных дошкольных образовательных учреждений на территории муниципального образования "Город Вологда", создание дополнительных мест в муниципальных дошкольных образовательных учреждениях"</t>
  </si>
  <si>
    <t>01 1 02</t>
  </si>
  <si>
    <t>01 1 02 90000</t>
  </si>
  <si>
    <t>Создание дополнительных мест для детей в возрасте от двух месяцев до трех лет в образовательных организациях, осуществляющих образовательную деятельность по образовательным программам дошкольного образования
 (Капитальные вложения в объекты государственной (муниципальной) собственности)</t>
  </si>
  <si>
    <t>01 1 02 L1590</t>
  </si>
  <si>
    <t>Мероприятие "Организация питания детей с ограниченными возможностями здоровья, посещающих образовательные организации, реализующие образовательную программу дошкольного образования"</t>
  </si>
  <si>
    <t>01 1 03</t>
  </si>
  <si>
    <t>Осуществление отдельных государственных полномочий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 (Предоставление субсидий бюджетным, автономным учреждениям и иным некоммерческим организациям)</t>
  </si>
  <si>
    <t>01 1 03 72020</t>
  </si>
  <si>
    <t>Общее образование</t>
  </si>
  <si>
    <t>Подпрограмма "Развитие общего образования"</t>
  </si>
  <si>
    <t>01 2</t>
  </si>
  <si>
    <t>Мероприятие "Организация предоставления на территории муниципального образования "Город Вологда" общего образования"</t>
  </si>
  <si>
    <t>01 2 01</t>
  </si>
  <si>
    <t>01 2 01 72010</t>
  </si>
  <si>
    <t>01 2 01 90000</t>
  </si>
  <si>
    <t>Мероприятие "Организация питания льготных категорий школьников"</t>
  </si>
  <si>
    <t>01 2 05</t>
  </si>
  <si>
    <t>01 2 05 72020</t>
  </si>
  <si>
    <t>Мероприятие "Организация питания детей с ограниченными возможностями здоровья"</t>
  </si>
  <si>
    <t>01 2 06</t>
  </si>
  <si>
    <t>01 2 06 72020</t>
  </si>
  <si>
    <t>Мероприятие "Введение новых мест в муниципальных общеобразовательных организациях муниципального образования "Город Вологда" путём капитального строительства объектов инфраструктуры общего образования"</t>
  </si>
  <si>
    <t>01 2 10</t>
  </si>
  <si>
    <t>01 2 10 90000</t>
  </si>
  <si>
    <t>Строительство зданий, пристроя к зданиям общеобразовательных организаций за исключением расходов, предусмотренных на софинансирование субсидий из федерального бюджета (Капитальные вложения в объекты государственной (муниципальной) собственности)</t>
  </si>
  <si>
    <t>01 2 10 S3231</t>
  </si>
  <si>
    <t>Дополнительное образование детей</t>
  </si>
  <si>
    <t>Подпрограмма "Развитие дополнительного образования, отдыха и занятости детей"</t>
  </si>
  <si>
    <t>01 3</t>
  </si>
  <si>
    <t>Мероприятие "Организация предоставления дополнительного образования на территории муниципального образования "Город Вологда"</t>
  </si>
  <si>
    <t>01 3 01</t>
  </si>
  <si>
    <t>01 3 01 90000</t>
  </si>
  <si>
    <t>Молодежная политика</t>
  </si>
  <si>
    <t>Мероприятие "Мероприятия с педагогическими работниками муниципальных образовательных учреждений, направленные на повышение компетенции и трансляцию их педагогического опыта"</t>
  </si>
  <si>
    <t>01 0 03</t>
  </si>
  <si>
    <t>01 0 03 90000</t>
  </si>
  <si>
    <t>Мероприятие "Реализация общегородских воспитательных мероприятий"</t>
  </si>
  <si>
    <t>01 0 04</t>
  </si>
  <si>
    <t>01 0 04 90000</t>
  </si>
  <si>
    <t>Мероприятие "Организация и проведение лагерей в каникулярный период"</t>
  </si>
  <si>
    <t>01 3 02</t>
  </si>
  <si>
    <t>01 3 02 90000</t>
  </si>
  <si>
    <t>Мероприятие "Сохранение и развитие сети муниципальных загородных оздоровительных лагерей, сформированных на базе муниципальных образовательных организаций муниципального образования "Город Вологда", создание условий для беспрепятственного доступа детей-инвалидов и детей с ограниченными возможностями здоровья к местам отдыха"</t>
  </si>
  <si>
    <t>01 3 03</t>
  </si>
  <si>
    <t>01 3 03 90000</t>
  </si>
  <si>
    <t>Мероприятие "Организация занятости неорганизованных детей в микрорайонах города в рамках реализации социально-значимого проекта "Город детства"</t>
  </si>
  <si>
    <t>01 3 04</t>
  </si>
  <si>
    <t>01 3 04 90000</t>
  </si>
  <si>
    <t>Подпрограмма "Комплексные меры по профилактике незаконного потребления наркотических средств и психотропных веществ, наркомании на территории муниципального образования "Город Вологда"</t>
  </si>
  <si>
    <t>05 2</t>
  </si>
  <si>
    <t>Мероприятие "Изготовление информационных материалов и социальной рекламы, направленных на профилактику незаконного потребления наркотических средств и психотропных веществ и размещение их в средствах массовой информации, в информационно-телекоммуникационной сети "Интернет" и с использованием иных информационных носителей, распространение их в муниципальных образовательных учреждениях"</t>
  </si>
  <si>
    <t>05 2 11</t>
  </si>
  <si>
    <t>05 2 11 90000</t>
  </si>
  <si>
    <t>Мероприятие «Организация и проведение работы с обучающимися, в том числе с подростками группы социального риска»</t>
  </si>
  <si>
    <t>05 2 12</t>
  </si>
  <si>
    <t>05 2 12 90000</t>
  </si>
  <si>
    <t>Мероприятие "Организация и осуществление мероприятий с детьми и молодёжью"</t>
  </si>
  <si>
    <t>08 0 03</t>
  </si>
  <si>
    <t>08 0 03 90000</t>
  </si>
  <si>
    <t>Другие вопросы в области образования</t>
  </si>
  <si>
    <t>Мероприятие "Выполнение ремонтных работ и мероприятий по комплексной безопасности образовательных учреждений"</t>
  </si>
  <si>
    <t>01 0 01</t>
  </si>
  <si>
    <t>01 0 01 90000</t>
  </si>
  <si>
    <t>Мероприятие "Оказание информационной, консультационной и методической, образовательной поддержки педагогических и руководящих кадров"</t>
  </si>
  <si>
    <t>01 0 02</t>
  </si>
  <si>
    <t>01 0 02 90000</t>
  </si>
  <si>
    <t>Мероприятие "Реализация проекта "Поддержка одарённых детей и талантливой молодёжи города Вологды"</t>
  </si>
  <si>
    <t>01 2 07</t>
  </si>
  <si>
    <t>01 2 07 90000</t>
  </si>
  <si>
    <t>Мероприятие "Реализация Концепции развития естественно-математического образования на территории муниципального образования "Город Вологда"</t>
  </si>
  <si>
    <t>01 2 08</t>
  </si>
  <si>
    <t>01 2 08 90000</t>
  </si>
  <si>
    <t>Мероприятие "Предоставление ежегодных городских стипендий для одарённых детей, занимающихся в муниципальных образовательных учреждениях муниципального образования "Город Вологда"</t>
  </si>
  <si>
    <t>01 2 09</t>
  </si>
  <si>
    <t>01 2 09 90000</t>
  </si>
  <si>
    <t>КУЛЬТУРА, КИНЕМАТОГРАФИЯ</t>
  </si>
  <si>
    <t>Культура</t>
  </si>
  <si>
    <t>Муниципальная программа "Развитие культуры"</t>
  </si>
  <si>
    <t>Подпрограмма "Модернизация учреждений культуры, развитие искусства, массового отдыха и народных ремёсел"</t>
  </si>
  <si>
    <t>02 1</t>
  </si>
  <si>
    <t>Мероприятие "Модернизация информационно-библиотечного обслуживания населения, повышение адресности и расширение спектра библиотечно-информационных, просветительских, творческих и культурных услуг"</t>
  </si>
  <si>
    <t>02 1 01</t>
  </si>
  <si>
    <t>02 1 01 90000</t>
  </si>
  <si>
    <t>Мероприятие "Создание условий для организации досуга и обеспечения жителей города услугами организаций культуры"</t>
  </si>
  <si>
    <t>02 1 02</t>
  </si>
  <si>
    <t>02 1 02 90000</t>
  </si>
  <si>
    <t>Мероприятие "Обеспечение условий для массового отдыха жителей"</t>
  </si>
  <si>
    <t>02 1 04</t>
  </si>
  <si>
    <t>02 1 04 90000</t>
  </si>
  <si>
    <t>Мероприятие "Создание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промыслов"</t>
  </si>
  <si>
    <t>02 1 05</t>
  </si>
  <si>
    <t>02 1 05 90000</t>
  </si>
  <si>
    <t>Другие вопросы в области культуры, кинематографии</t>
  </si>
  <si>
    <t>Подпрограмма "Сохранение объектов культурного наследия, находящихся в собственности муниципального образования "Город Вологда"</t>
  </si>
  <si>
    <t>02 2</t>
  </si>
  <si>
    <t>Мероприятие "Разработка проектно-сметной документации для комплексной реставрации объектов культурного наследия, находящихся в муниципальной собственности"</t>
  </si>
  <si>
    <t>02 2 01</t>
  </si>
  <si>
    <t>02 2 01 90000</t>
  </si>
  <si>
    <t>ЗДРАВООХРАНЕНИЕ</t>
  </si>
  <si>
    <t>Санитарно-эпидемиологическое благополучие</t>
  </si>
  <si>
    <t>Мероприятие "Выполнение мероприятий по осуществлению отдельных государственных полномочий по отлову и содержанию безнадзорных животных"</t>
  </si>
  <si>
    <t>07 0 11</t>
  </si>
  <si>
    <t>Осуществление отдельных государственных полномочий в соответствии с законом области от 15 января 2013 года № 2966-ОЗ "О наделении органов местного самоуправления отдельными государственными полномочиями по отлову и содержанию безнадзорных животных" (Предоставление субсидий бюджетным, автономным учреждениям и иным некоммерческим организациям)</t>
  </si>
  <si>
    <t>07 0 11 72230</t>
  </si>
  <si>
    <t>СОЦИАЛЬНАЯ ПОЛИТИКА</t>
  </si>
  <si>
    <t>10</t>
  </si>
  <si>
    <t>Пенсионное обеспечение</t>
  </si>
  <si>
    <t>Социальные выплаты, за исключением публичных нормативных выплат</t>
  </si>
  <si>
    <t>72 0 00</t>
  </si>
  <si>
    <t>72 0 00 90000</t>
  </si>
  <si>
    <t>Социальное обеспечение населения</t>
  </si>
  <si>
    <t>Публичные нормативные выплаты</t>
  </si>
  <si>
    <t>71 0 00</t>
  </si>
  <si>
    <t>Публичные нормативные выплаты гражданам в рамках решения Вологодской городской Думы от 28 октября 2004 года № 143 "О мерах социальной поддержки лиц, удостоенных звания "Почётный гражданин города Вологды" (Социальное обеспечение и иные выплаты населению)</t>
  </si>
  <si>
    <t>71 0 00 80020</t>
  </si>
  <si>
    <t>Осуществление полномочий по обеспечению жильём отдельных категорий граждан, установленных Федеральным законом от 12 января  1995 года № 5-ФЗ "О ветеранах" (Социальное обеспечение и иные выплаты населению)</t>
  </si>
  <si>
    <t>72 0 00 51350</t>
  </si>
  <si>
    <t>Осуществление полномочий по обеспечению жильём отдельных категорий граждан, установленных Федеральным законом от 24 ноября 1995 года № 181-ФЗ "О социальной защите инвалидов в Российской Федерации" (Социальное обеспечение и иные выплаты населению)</t>
  </si>
  <si>
    <t>72 0 00 51760</t>
  </si>
  <si>
    <t>Муниципальная программа "Социальная поддержка граждан"</t>
  </si>
  <si>
    <t>Подпрограмма "Предоставление мер социальной поддержки в области социальной защиты населения"</t>
  </si>
  <si>
    <t>04 1</t>
  </si>
  <si>
    <t>Мероприятие "Обеспечение предоставления мер социальной поддержки отдельным категориям граждан, проживающим и работающим в сельской местности"</t>
  </si>
  <si>
    <t>04 1 02</t>
  </si>
  <si>
    <t>Ежемесячная денежная компенсация расходов по оплате жилья и коммунальных услуг отдельным категориям граждан, проживающих и работающих в сельской местности (Социальное обеспечение и иные выплаты населению)</t>
  </si>
  <si>
    <t>04 1 02 80030</t>
  </si>
  <si>
    <t>Подпрограмма "Предоставление мер социальной поддержки в сфере образования"</t>
  </si>
  <si>
    <t>04 2</t>
  </si>
  <si>
    <t>Мероприятие "Обеспечение предоставления мер социальной поддержки детям из многодетных семей, обучающимся в муниципальных общеобразовательных организациях"</t>
  </si>
  <si>
    <t>04 2 02</t>
  </si>
  <si>
    <t>Осуществление отдельных государственных полномочий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 (Социальное обеспечение и иные выплаты населению)</t>
  </si>
  <si>
    <t>04 2 02 72020</t>
  </si>
  <si>
    <t>Мероприятие "Обеспечение предоставления мер социальной поддержки на оплату услуг по передаче данных и предоставлению доступа к информационно-телекоммуникационной сети "Интернет" в соответствии с тарифами на оплату услуг связи родителям (законным представителям) детей-инвалидов, являющихся обучающимися муниципальных общеобразовательных организаций, обучение которых по образовательным программам начального общего, основного общего, среднего общего образования производится на дому с использованием дистанционных образовательных технологий"</t>
  </si>
  <si>
    <t>04 2 03</t>
  </si>
  <si>
    <t>04 2 03 72020</t>
  </si>
  <si>
    <t>Мероприятие «Обеспечение предоставления мер социальной поддержки педагогическим работникам муниципальных общеобразовательных организаций, проживающим и работающим в сельской местности, в соответствии с законом области от 28 апреля 2010 года N 2271-ОЗ "О единовременных выплатах педагогическим работникам, проживающим и работающим в сельской местности"</t>
  </si>
  <si>
    <t>04 2 04</t>
  </si>
  <si>
    <t>04 2 04 72020</t>
  </si>
  <si>
    <t>Подпрограмма "Предоставление мер социальной поддержки в сфере жилищно-коммунального хозяйства"</t>
  </si>
  <si>
    <t>04 3</t>
  </si>
  <si>
    <t>Мероприятие "Социальная поддержка пенсионеров на условиях договора пожизненной ренты"</t>
  </si>
  <si>
    <t>04 3 01</t>
  </si>
  <si>
    <t>Меры социальной поддержки пенсионеров в виде заключения договоров пожизненной ренты (Социальное обеспечение и иные выплаты населению)</t>
  </si>
  <si>
    <t>04 3 01 80060</t>
  </si>
  <si>
    <t>04 3 01 90000</t>
  </si>
  <si>
    <t>Мероприятие "Социальная поддержка малоимущих многодетных семей по оплате жилого помещения"</t>
  </si>
  <si>
    <t>04 3 02</t>
  </si>
  <si>
    <t>Ежемесячная денежная компенсация части платы за жилое помещение малоимущим многодетным семьям (Социальное обеспечение и иные выплаты населению)</t>
  </si>
  <si>
    <t>04 3 02 80010</t>
  </si>
  <si>
    <t>Мероприятие "Компенсация расходов по оплате услуг отопления отдельным категориям граждан"</t>
  </si>
  <si>
    <t>04 3 03</t>
  </si>
  <si>
    <t>Ежемесячная денежная компенсация платы за отопление отдельным категориям граждан (Социальное обеспечение и иные выплаты населению)</t>
  </si>
  <si>
    <t>04 3 03 80040</t>
  </si>
  <si>
    <t>Мероприятие "Социальная поддержка ветеранов Великой Отечественной войны 1941-1945 годов"</t>
  </si>
  <si>
    <t>04 3 04</t>
  </si>
  <si>
    <t>04 3 04 90000</t>
  </si>
  <si>
    <t>99 2 00 90000</t>
  </si>
  <si>
    <t>Охрана семьи и детства</t>
  </si>
  <si>
    <t>Мероприятие "Обеспечение предоставления мер социальной поддержки родителям (законным представителям) детей, посещающих образовательные организации, реализующие основную общеобразовательную программу дошкольного образования"</t>
  </si>
  <si>
    <t>04 2 01</t>
  </si>
  <si>
    <t>Осуществление отдельных государственных полномочий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 (Закупка товаров, работ и услуг для обеспечения государственных (муниципальных) нужд)</t>
  </si>
  <si>
    <t>04 2 01 72020</t>
  </si>
  <si>
    <t>Компенсация части платы, взимаемой с родителей (законных представителей) за присмотр и уход за ребёнком в муниципальных образовательных организациях муниципального образования "Город Вологда", реализующих образовательную программу дошкольного образования (Закупка товаров, работ и услуг для обеспечения государственных (муниципальных) нужд)</t>
  </si>
  <si>
    <t>04 2 01 80070</t>
  </si>
  <si>
    <t>Компенсация части платы, взимаемой с родителей (законных представителей) за присмотр и уход за ребёнком в муниципальных образовательных организациях муниципального образования "Город Вологда", реализующих образовательную программу дошкольного образования (Социальное обеспечение и иные выплаты населению)</t>
  </si>
  <si>
    <t>Другие вопросы в области социальной политики</t>
  </si>
  <si>
    <t>Осуществление отдельных государственных полномочий в соответствии с законом области от 17 декабря 2007 года № 1720-ОЗ "О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детей-сирот и детей, оставшихся без попечения родителей (за исключением детей, обучающихся в федеральных государственных образовательных организациях), лиц из числа детей указанных категорий"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</si>
  <si>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81 9 00 72060</t>
  </si>
  <si>
    <t>Осуществление отдельных государственных полномочий в соответствии с законом области от 17 декабря 2007 года № 1720-ОЗ "О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детей-сирот и детей, оставшихся без попечения родителей (за исключением детей, обучающихся в федеральных государственных образовательных организациях), лиц из числа детей указанных категорий"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</si>
  <si>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соответствии с законом области от 17 декабря 2007 года № 1720-ОЗ "О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детей-сирот и детей, оставшихся без попечения родителей (за исключением детей, обучающихся в федеральных государственных образовательных организациях), лиц из числа детей указанных категорий" (Иные бюджетные ассигнования)</t>
  </si>
  <si>
    <t>ФИЗИЧЕСКАЯ КУЛЬТУРА И СПОРТ</t>
  </si>
  <si>
    <t>Физическая культура</t>
  </si>
  <si>
    <t>Муниципальная программа "Развитие физической культуры и спорта"</t>
  </si>
  <si>
    <t>Мероприятие "Проведение физкультурно-оздоровительных занятий"</t>
  </si>
  <si>
    <t>03 0 01</t>
  </si>
  <si>
    <t>03 0 01 90000</t>
  </si>
  <si>
    <t>Мероприятие "Организация и проведение официальных физкультурно-оздоровительных и спортивных мероприятий муниципального образования "Город Вологда" муниципальными учреждениями"</t>
  </si>
  <si>
    <t>03 0 04</t>
  </si>
  <si>
    <t>03 0 04 90000</t>
  </si>
  <si>
    <t>Массовый спорт</t>
  </si>
  <si>
    <t>Мероприятие "Обеспечение доступа к спортивным объектам (предоставление спортивных сооружений муниципальными учреждениями)"</t>
  </si>
  <si>
    <t>03 0 02</t>
  </si>
  <si>
    <t>03 0 02 90000</t>
  </si>
  <si>
    <t>Мероприятие "Содержание и эксплуатация спортивных сооружений"</t>
  </si>
  <si>
    <t>03 0 03</t>
  </si>
  <si>
    <t>03 0 03 90000</t>
  </si>
  <si>
    <t>Спорт высших достижений</t>
  </si>
  <si>
    <t>Мероприятие "Обеспечение участия спортивных сборных команд в физкультурно-спортивных мероприятиях различного уровня и осуществление их обеспечения муниципальными учреждениями"</t>
  </si>
  <si>
    <t>03 0 05</t>
  </si>
  <si>
    <t>03 0 05 90000</t>
  </si>
  <si>
    <t>Мероприятие "Стипендиальная поддержка лучших спортсменов муниципального образования "Город Вологда"</t>
  </si>
  <si>
    <t>03 0 07</t>
  </si>
  <si>
    <t>Ежегодные городские стипендии лучшим спортсменам муниципального образования "Город Вологда" (Социальное обеспечение и иные выплаты населению)</t>
  </si>
  <si>
    <t>03 0 07 80100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</si>
  <si>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</si>
  <si>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</si>
  <si>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</si>
  <si>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Мероприятие "Информирование о деятельности органов местного самоуправления муниципального образования "Город Вологда" и участии населения города Вологды в решении социально значимых вопросов на принципах городского партнёрства"</t>
  </si>
  <si>
    <t>08 0 01</t>
  </si>
  <si>
    <t>08 0 01 90000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</si>
  <si>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</si>
  <si>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</si>
  <si>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муниципальному долгу</t>
  </si>
  <si>
    <t>99 1 04</t>
  </si>
  <si>
    <t>Финансовое обеспечение выполнения функций муниципальных органов и учреждений (Обслуживание государственного (муниципального) долга)</t>
  </si>
  <si>
    <t>99 1 04 90000</t>
  </si>
  <si>
    <t>700</t>
  </si>
  <si>
    <t>ВСЕГО</t>
  </si>
  <si>
    <t>".</t>
  </si>
  <si>
    <t>Осуществление отдельных государственных полномочий в соответствии с законом области от 10 декабря 2014 года № 3526-ОЗ "О наделении органов местного самоуправления отдельными государственными полномочиями по организации деятельности многофункциональных центров предоставления государственных и муниципальных услуг"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</si>
  <si>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Мероприятие "Содействие субъектам физической культуры и спорта через предоставление субсидий из бюджета города Вологды на социально значимые цели"</t>
  </si>
  <si>
    <t>03 0 06</t>
  </si>
  <si>
    <t>Субсидия автономной некоммерческой организации Баскетбольный клуб "Вологда-Чеваката" (Предоставление субсидий бюджетным, автономным учреждениям и иным некоммерческим организациям)</t>
  </si>
  <si>
    <t>03 0 06 62020</t>
  </si>
  <si>
    <t xml:space="preserve">Приложение № 5 </t>
  </si>
  <si>
    <t>от 22 ноября 2018 года № 1658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</si>
</sst>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35"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center" vertical="top"/>
    </xf>
    <xf numFmtId="0" fontId="0" fillId="0" borderId="10" xfId="0" applyNumberFormat="1" applyFont="1" applyBorder="1" applyAlignment="1">
      <alignment horizontal="center" vertical="top"/>
    </xf>
    <xf numFmtId="0" fontId="0" fillId="0" borderId="10" xfId="0" applyNumberFormat="1" applyFont="1" applyBorder="1" applyAlignment="1">
      <alignment horizontal="center" vertical="top" wrapText="1"/>
    </xf>
    <xf numFmtId="0" fontId="0" fillId="0" borderId="10" xfId="0" applyNumberFormat="1" applyFont="1" applyBorder="1" applyAlignment="1">
      <alignment horizontal="left"/>
    </xf>
    <xf numFmtId="172" fontId="0" fillId="0" borderId="10" xfId="0" applyNumberFormat="1" applyFont="1" applyBorder="1" applyAlignment="1">
      <alignment horizontal="right"/>
    </xf>
    <xf numFmtId="0" fontId="0" fillId="33" borderId="10" xfId="0" applyNumberFormat="1" applyFont="1" applyFill="1" applyBorder="1" applyAlignment="1">
      <alignment horizontal="left"/>
    </xf>
    <xf numFmtId="172" fontId="0" fillId="33" borderId="10" xfId="0" applyNumberFormat="1" applyFont="1" applyFill="1" applyBorder="1" applyAlignment="1">
      <alignment horizontal="right"/>
    </xf>
    <xf numFmtId="173" fontId="0" fillId="0" borderId="10" xfId="0" applyNumberFormat="1" applyFont="1" applyBorder="1" applyAlignment="1">
      <alignment horizontal="right"/>
    </xf>
    <xf numFmtId="173" fontId="0" fillId="33" borderId="10" xfId="0" applyNumberFormat="1" applyFont="1" applyFill="1" applyBorder="1" applyAlignment="1">
      <alignment horizontal="right"/>
    </xf>
    <xf numFmtId="0" fontId="0" fillId="33" borderId="10" xfId="0" applyNumberFormat="1" applyFont="1" applyFill="1" applyBorder="1" applyAlignment="1">
      <alignment horizontal="right"/>
    </xf>
    <xf numFmtId="0" fontId="0" fillId="0" borderId="10" xfId="0" applyNumberFormat="1" applyFont="1" applyBorder="1" applyAlignment="1">
      <alignment horizontal="right"/>
    </xf>
    <xf numFmtId="0" fontId="0" fillId="0" borderId="10" xfId="0" applyNumberFormat="1" applyFont="1" applyBorder="1" applyAlignment="1">
      <alignment horizontal="left" vertical="top"/>
    </xf>
    <xf numFmtId="0" fontId="0" fillId="0" borderId="11" xfId="0" applyNumberFormat="1" applyFont="1" applyBorder="1" applyAlignment="1">
      <alignment horizontal="right" vertical="top"/>
    </xf>
    <xf numFmtId="0" fontId="0" fillId="0" borderId="12" xfId="0" applyNumberFormat="1" applyFont="1" applyBorder="1" applyAlignment="1">
      <alignment horizontal="right" vertical="top"/>
    </xf>
    <xf numFmtId="172" fontId="0" fillId="0" borderId="13" xfId="0" applyNumberFormat="1" applyFont="1" applyBorder="1" applyAlignment="1">
      <alignment horizontal="right" vertical="top"/>
    </xf>
    <xf numFmtId="0" fontId="0" fillId="0" borderId="0" xfId="0" applyNumberFormat="1" applyAlignment="1">
      <alignment horizontal="right" vertical="top"/>
    </xf>
    <xf numFmtId="0" fontId="0" fillId="0" borderId="10" xfId="0" applyNumberFormat="1" applyFont="1" applyBorder="1" applyAlignment="1">
      <alignment horizontal="left" wrapText="1"/>
    </xf>
    <xf numFmtId="0" fontId="0" fillId="33" borderId="10" xfId="0" applyNumberFormat="1" applyFont="1" applyFill="1" applyBorder="1" applyAlignment="1">
      <alignment horizontal="left" wrapText="1"/>
    </xf>
    <xf numFmtId="0" fontId="0" fillId="0" borderId="0" xfId="0" applyNumberFormat="1" applyAlignment="1">
      <alignment horizontal="center" vertical="top" wrapText="1"/>
    </xf>
    <xf numFmtId="0" fontId="0" fillId="0" borderId="0" xfId="0" applyNumberFormat="1" applyAlignment="1">
      <alignment horizontal="right" vertical="top" wrapText="1"/>
    </xf>
    <xf numFmtId="0" fontId="0" fillId="0" borderId="0" xfId="0" applyNumberFormat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419"/>
  <sheetViews>
    <sheetView tabSelected="1" zoomScalePageLayoutView="0" workbookViewId="0" topLeftCell="A1">
      <selection activeCell="A1" sqref="A1"/>
    </sheetView>
  </sheetViews>
  <sheetFormatPr defaultColWidth="10.66015625" defaultRowHeight="11.25" outlineLevelRow="5"/>
  <cols>
    <col min="1" max="1" width="83.16015625" style="1" customWidth="1"/>
    <col min="2" max="2" width="8.16015625" style="1" customWidth="1"/>
    <col min="3" max="3" width="9.83203125" style="1" customWidth="1"/>
    <col min="4" max="4" width="15.83203125" style="1" customWidth="1"/>
    <col min="5" max="5" width="10.66015625" style="1" customWidth="1"/>
    <col min="6" max="7" width="15.5" style="1" customWidth="1"/>
  </cols>
  <sheetData>
    <row r="1" spans="5:7" ht="11.25" customHeight="1">
      <c r="E1" s="21" t="s">
        <v>487</v>
      </c>
      <c r="F1" s="21"/>
      <c r="G1" s="21"/>
    </row>
    <row r="2" spans="5:7" ht="11.25" customHeight="1">
      <c r="E2" s="21" t="s">
        <v>0</v>
      </c>
      <c r="F2" s="21"/>
      <c r="G2" s="21"/>
    </row>
    <row r="3" spans="5:7" ht="11.25" customHeight="1">
      <c r="E3" s="21" t="s">
        <v>488</v>
      </c>
      <c r="F3" s="21"/>
      <c r="G3" s="21"/>
    </row>
    <row r="4" spans="5:7" ht="11.25" customHeight="1">
      <c r="E4" s="22" t="s">
        <v>1</v>
      </c>
      <c r="F4" s="22"/>
      <c r="G4" s="22"/>
    </row>
    <row r="5" spans="5:7" ht="11.25" customHeight="1">
      <c r="E5" s="22" t="s">
        <v>2</v>
      </c>
      <c r="F5" s="22"/>
      <c r="G5" s="22"/>
    </row>
    <row r="6" spans="5:7" ht="11.25" customHeight="1">
      <c r="E6" s="22" t="s">
        <v>3</v>
      </c>
      <c r="F6" s="22"/>
      <c r="G6" s="22"/>
    </row>
    <row r="7" ht="11.25" customHeight="1"/>
    <row r="8" spans="1:7" ht="21.75" customHeight="1">
      <c r="A8" s="20" t="s">
        <v>4</v>
      </c>
      <c r="B8" s="20"/>
      <c r="C8" s="20"/>
      <c r="D8" s="20"/>
      <c r="E8" s="20"/>
      <c r="F8" s="20"/>
      <c r="G8" s="20"/>
    </row>
    <row r="9" ht="11.25" customHeight="1">
      <c r="G9" s="2" t="s">
        <v>5</v>
      </c>
    </row>
    <row r="10" spans="1:7" ht="21.75" customHeight="1">
      <c r="A10" s="3" t="s">
        <v>6</v>
      </c>
      <c r="B10" s="3" t="s">
        <v>7</v>
      </c>
      <c r="C10" s="3" t="s">
        <v>8</v>
      </c>
      <c r="D10" s="3" t="s">
        <v>9</v>
      </c>
      <c r="E10" s="4" t="s">
        <v>10</v>
      </c>
      <c r="F10" s="3" t="s">
        <v>11</v>
      </c>
      <c r="G10" s="3" t="s">
        <v>12</v>
      </c>
    </row>
    <row r="11" spans="1:7" ht="11.25" customHeight="1">
      <c r="A11" s="3" t="s">
        <v>13</v>
      </c>
      <c r="B11" s="3" t="s">
        <v>14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</row>
    <row r="12" spans="1:7" ht="11.25" customHeight="1">
      <c r="A12" s="18" t="s">
        <v>20</v>
      </c>
      <c r="B12" s="5" t="s">
        <v>21</v>
      </c>
      <c r="C12" s="5"/>
      <c r="D12" s="5"/>
      <c r="E12" s="5"/>
      <c r="F12" s="6">
        <f>F13+F17+F25+F36+F40+F52+F58+F66</f>
        <v>456391.7</v>
      </c>
      <c r="G12" s="6">
        <f>G13+G17+G25+G36+G40+G52+G58+G66</f>
        <v>468564.2</v>
      </c>
    </row>
    <row r="13" spans="1:7" ht="21.75" customHeight="1" outlineLevel="1">
      <c r="A13" s="18" t="s">
        <v>22</v>
      </c>
      <c r="B13" s="5" t="s">
        <v>21</v>
      </c>
      <c r="C13" s="5" t="s">
        <v>23</v>
      </c>
      <c r="D13" s="5"/>
      <c r="E13" s="5"/>
      <c r="F13" s="6">
        <f aca="true" t="shared" si="0" ref="F13:G15">F14</f>
        <v>4485</v>
      </c>
      <c r="G13" s="6">
        <f t="shared" si="0"/>
        <v>4485</v>
      </c>
    </row>
    <row r="14" spans="1:7" ht="11.25" customHeight="1" outlineLevel="2">
      <c r="A14" s="19" t="s">
        <v>24</v>
      </c>
      <c r="B14" s="7" t="s">
        <v>21</v>
      </c>
      <c r="C14" s="7" t="s">
        <v>23</v>
      </c>
      <c r="D14" s="7" t="s">
        <v>25</v>
      </c>
      <c r="E14" s="7"/>
      <c r="F14" s="8">
        <f t="shared" si="0"/>
        <v>4485</v>
      </c>
      <c r="G14" s="8">
        <f t="shared" si="0"/>
        <v>4485</v>
      </c>
    </row>
    <row r="15" spans="1:7" ht="11.25" customHeight="1" outlineLevel="3">
      <c r="A15" s="18" t="s">
        <v>26</v>
      </c>
      <c r="B15" s="5" t="s">
        <v>21</v>
      </c>
      <c r="C15" s="5" t="s">
        <v>23</v>
      </c>
      <c r="D15" s="5" t="s">
        <v>27</v>
      </c>
      <c r="E15" s="5"/>
      <c r="F15" s="6">
        <f t="shared" si="0"/>
        <v>4485</v>
      </c>
      <c r="G15" s="6">
        <f t="shared" si="0"/>
        <v>4485</v>
      </c>
    </row>
    <row r="16" spans="1:7" ht="45.75" customHeight="1" outlineLevel="4">
      <c r="A16" s="18" t="s">
        <v>28</v>
      </c>
      <c r="B16" s="5" t="s">
        <v>21</v>
      </c>
      <c r="C16" s="5" t="s">
        <v>23</v>
      </c>
      <c r="D16" s="5" t="s">
        <v>29</v>
      </c>
      <c r="E16" s="5" t="s">
        <v>30</v>
      </c>
      <c r="F16" s="6">
        <v>4485</v>
      </c>
      <c r="G16" s="6">
        <v>4485</v>
      </c>
    </row>
    <row r="17" spans="1:7" ht="21.75" customHeight="1" outlineLevel="1">
      <c r="A17" s="18" t="s">
        <v>31</v>
      </c>
      <c r="B17" s="5" t="s">
        <v>21</v>
      </c>
      <c r="C17" s="5" t="s">
        <v>32</v>
      </c>
      <c r="D17" s="5"/>
      <c r="E17" s="5"/>
      <c r="F17" s="6">
        <f>F18</f>
        <v>40650</v>
      </c>
      <c r="G17" s="6">
        <f>G18</f>
        <v>40650</v>
      </c>
    </row>
    <row r="18" spans="1:7" ht="11.25" customHeight="1" outlineLevel="2">
      <c r="A18" s="19" t="s">
        <v>24</v>
      </c>
      <c r="B18" s="7" t="s">
        <v>21</v>
      </c>
      <c r="C18" s="7" t="s">
        <v>32</v>
      </c>
      <c r="D18" s="7" t="s">
        <v>25</v>
      </c>
      <c r="E18" s="7"/>
      <c r="F18" s="8">
        <f>F19+F21</f>
        <v>40650</v>
      </c>
      <c r="G18" s="8">
        <f>G19+G21</f>
        <v>40650</v>
      </c>
    </row>
    <row r="19" spans="1:7" ht="11.25" customHeight="1" outlineLevel="3">
      <c r="A19" s="18" t="s">
        <v>33</v>
      </c>
      <c r="B19" s="5" t="s">
        <v>21</v>
      </c>
      <c r="C19" s="5" t="s">
        <v>32</v>
      </c>
      <c r="D19" s="5" t="s">
        <v>34</v>
      </c>
      <c r="E19" s="5"/>
      <c r="F19" s="6">
        <f>F20</f>
        <v>12340</v>
      </c>
      <c r="G19" s="6">
        <f>G20</f>
        <v>12340</v>
      </c>
    </row>
    <row r="20" spans="1:7" ht="45" customHeight="1" outlineLevel="4">
      <c r="A20" s="18" t="s">
        <v>28</v>
      </c>
      <c r="B20" s="5" t="s">
        <v>21</v>
      </c>
      <c r="C20" s="5" t="s">
        <v>32</v>
      </c>
      <c r="D20" s="5" t="s">
        <v>35</v>
      </c>
      <c r="E20" s="5" t="s">
        <v>30</v>
      </c>
      <c r="F20" s="6">
        <v>12340</v>
      </c>
      <c r="G20" s="6">
        <v>12340</v>
      </c>
    </row>
    <row r="21" spans="1:7" ht="11.25" customHeight="1" outlineLevel="3">
      <c r="A21" s="18" t="s">
        <v>36</v>
      </c>
      <c r="B21" s="5" t="s">
        <v>21</v>
      </c>
      <c r="C21" s="5" t="s">
        <v>32</v>
      </c>
      <c r="D21" s="5" t="s">
        <v>37</v>
      </c>
      <c r="E21" s="5"/>
      <c r="F21" s="6">
        <f>SUM(F22:F24)</f>
        <v>28310</v>
      </c>
      <c r="G21" s="6">
        <f>SUM(G22:G24)</f>
        <v>28310</v>
      </c>
    </row>
    <row r="22" spans="1:7" ht="45.75" customHeight="1" outlineLevel="4">
      <c r="A22" s="18" t="s">
        <v>28</v>
      </c>
      <c r="B22" s="5" t="s">
        <v>21</v>
      </c>
      <c r="C22" s="5" t="s">
        <v>32</v>
      </c>
      <c r="D22" s="5" t="s">
        <v>38</v>
      </c>
      <c r="E22" s="5" t="s">
        <v>30</v>
      </c>
      <c r="F22" s="6">
        <v>20000</v>
      </c>
      <c r="G22" s="6">
        <v>20000</v>
      </c>
    </row>
    <row r="23" spans="1:7" ht="24.75" customHeight="1" outlineLevel="4">
      <c r="A23" s="18" t="s">
        <v>39</v>
      </c>
      <c r="B23" s="5" t="s">
        <v>21</v>
      </c>
      <c r="C23" s="5" t="s">
        <v>32</v>
      </c>
      <c r="D23" s="5" t="s">
        <v>38</v>
      </c>
      <c r="E23" s="5" t="s">
        <v>40</v>
      </c>
      <c r="F23" s="6">
        <v>8200</v>
      </c>
      <c r="G23" s="6">
        <v>8200</v>
      </c>
    </row>
    <row r="24" spans="1:7" ht="21.75" customHeight="1" outlineLevel="4">
      <c r="A24" s="18" t="s">
        <v>41</v>
      </c>
      <c r="B24" s="5" t="s">
        <v>21</v>
      </c>
      <c r="C24" s="5" t="s">
        <v>32</v>
      </c>
      <c r="D24" s="5" t="s">
        <v>38</v>
      </c>
      <c r="E24" s="5" t="s">
        <v>42</v>
      </c>
      <c r="F24" s="9">
        <v>110</v>
      </c>
      <c r="G24" s="9">
        <v>110</v>
      </c>
    </row>
    <row r="25" spans="1:7" ht="21.75" customHeight="1" outlineLevel="1">
      <c r="A25" s="18" t="s">
        <v>43</v>
      </c>
      <c r="B25" s="5" t="s">
        <v>21</v>
      </c>
      <c r="C25" s="5" t="s">
        <v>44</v>
      </c>
      <c r="D25" s="5"/>
      <c r="E25" s="5"/>
      <c r="F25" s="6">
        <f>F26+F31</f>
        <v>138062.2</v>
      </c>
      <c r="G25" s="6">
        <f>G26+G31</f>
        <v>138062.2</v>
      </c>
    </row>
    <row r="26" spans="1:7" ht="21.75" customHeight="1" outlineLevel="2">
      <c r="A26" s="19" t="s">
        <v>45</v>
      </c>
      <c r="B26" s="7" t="s">
        <v>21</v>
      </c>
      <c r="C26" s="7" t="s">
        <v>44</v>
      </c>
      <c r="D26" s="7" t="s">
        <v>46</v>
      </c>
      <c r="E26" s="7"/>
      <c r="F26" s="8">
        <f>F27</f>
        <v>12833</v>
      </c>
      <c r="G26" s="8">
        <f>G27</f>
        <v>12833</v>
      </c>
    </row>
    <row r="27" spans="1:7" ht="21.75" customHeight="1" outlineLevel="3">
      <c r="A27" s="18" t="s">
        <v>47</v>
      </c>
      <c r="B27" s="5" t="s">
        <v>21</v>
      </c>
      <c r="C27" s="5" t="s">
        <v>44</v>
      </c>
      <c r="D27" s="5" t="s">
        <v>48</v>
      </c>
      <c r="E27" s="5"/>
      <c r="F27" s="6">
        <f>SUM(F28:F30)</f>
        <v>12833</v>
      </c>
      <c r="G27" s="6">
        <f>SUM(G28:G30)</f>
        <v>12833</v>
      </c>
    </row>
    <row r="28" spans="1:7" ht="45.75" customHeight="1" outlineLevel="4">
      <c r="A28" s="18" t="s">
        <v>28</v>
      </c>
      <c r="B28" s="5" t="s">
        <v>21</v>
      </c>
      <c r="C28" s="5" t="s">
        <v>44</v>
      </c>
      <c r="D28" s="5" t="s">
        <v>49</v>
      </c>
      <c r="E28" s="5" t="s">
        <v>30</v>
      </c>
      <c r="F28" s="6">
        <v>10010</v>
      </c>
      <c r="G28" s="6">
        <v>10010</v>
      </c>
    </row>
    <row r="29" spans="1:7" ht="21.75" customHeight="1" outlineLevel="4">
      <c r="A29" s="18" t="s">
        <v>39</v>
      </c>
      <c r="B29" s="5" t="s">
        <v>21</v>
      </c>
      <c r="C29" s="5" t="s">
        <v>44</v>
      </c>
      <c r="D29" s="5" t="s">
        <v>49</v>
      </c>
      <c r="E29" s="5" t="s">
        <v>40</v>
      </c>
      <c r="F29" s="6">
        <v>2620</v>
      </c>
      <c r="G29" s="6">
        <v>2620</v>
      </c>
    </row>
    <row r="30" spans="1:7" ht="21.75" customHeight="1" outlineLevel="4">
      <c r="A30" s="18" t="s">
        <v>41</v>
      </c>
      <c r="B30" s="5" t="s">
        <v>21</v>
      </c>
      <c r="C30" s="5" t="s">
        <v>44</v>
      </c>
      <c r="D30" s="5" t="s">
        <v>49</v>
      </c>
      <c r="E30" s="5" t="s">
        <v>42</v>
      </c>
      <c r="F30" s="9">
        <v>203</v>
      </c>
      <c r="G30" s="9">
        <v>203</v>
      </c>
    </row>
    <row r="31" spans="1:7" ht="11.25" customHeight="1" outlineLevel="2">
      <c r="A31" s="19" t="s">
        <v>50</v>
      </c>
      <c r="B31" s="7" t="s">
        <v>21</v>
      </c>
      <c r="C31" s="7" t="s">
        <v>44</v>
      </c>
      <c r="D31" s="7" t="s">
        <v>51</v>
      </c>
      <c r="E31" s="7"/>
      <c r="F31" s="8">
        <f>F32</f>
        <v>125229.2</v>
      </c>
      <c r="G31" s="8">
        <f>G32</f>
        <v>125229.2</v>
      </c>
    </row>
    <row r="32" spans="1:7" ht="11.25" customHeight="1" outlineLevel="3">
      <c r="A32" s="18" t="s">
        <v>52</v>
      </c>
      <c r="B32" s="5" t="s">
        <v>21</v>
      </c>
      <c r="C32" s="5" t="s">
        <v>44</v>
      </c>
      <c r="D32" s="5" t="s">
        <v>53</v>
      </c>
      <c r="E32" s="5"/>
      <c r="F32" s="6">
        <f>SUM(F33:F35)</f>
        <v>125229.2</v>
      </c>
      <c r="G32" s="6">
        <f>SUM(G33:G35)</f>
        <v>125229.2</v>
      </c>
    </row>
    <row r="33" spans="1:7" ht="74.25" customHeight="1" outlineLevel="4">
      <c r="A33" s="18" t="s">
        <v>54</v>
      </c>
      <c r="B33" s="5" t="s">
        <v>21</v>
      </c>
      <c r="C33" s="5" t="s">
        <v>44</v>
      </c>
      <c r="D33" s="5" t="s">
        <v>55</v>
      </c>
      <c r="E33" s="5" t="s">
        <v>30</v>
      </c>
      <c r="F33" s="6">
        <v>1870.2</v>
      </c>
      <c r="G33" s="6">
        <v>1870.2</v>
      </c>
    </row>
    <row r="34" spans="1:7" ht="48" customHeight="1" outlineLevel="4">
      <c r="A34" s="18" t="s">
        <v>28</v>
      </c>
      <c r="B34" s="5" t="s">
        <v>21</v>
      </c>
      <c r="C34" s="5" t="s">
        <v>44</v>
      </c>
      <c r="D34" s="5" t="s">
        <v>56</v>
      </c>
      <c r="E34" s="5" t="s">
        <v>30</v>
      </c>
      <c r="F34" s="6">
        <v>117020</v>
      </c>
      <c r="G34" s="6">
        <v>117020</v>
      </c>
    </row>
    <row r="35" spans="1:7" ht="21.75" customHeight="1" outlineLevel="4">
      <c r="A35" s="18" t="s">
        <v>39</v>
      </c>
      <c r="B35" s="5" t="s">
        <v>21</v>
      </c>
      <c r="C35" s="5" t="s">
        <v>44</v>
      </c>
      <c r="D35" s="5" t="s">
        <v>56</v>
      </c>
      <c r="E35" s="5" t="s">
        <v>40</v>
      </c>
      <c r="F35" s="6">
        <v>6339</v>
      </c>
      <c r="G35" s="6">
        <v>6339</v>
      </c>
    </row>
    <row r="36" spans="1:7" ht="11.25" customHeight="1" outlineLevel="1">
      <c r="A36" s="18" t="s">
        <v>57</v>
      </c>
      <c r="B36" s="5" t="s">
        <v>21</v>
      </c>
      <c r="C36" s="5" t="s">
        <v>58</v>
      </c>
      <c r="D36" s="5"/>
      <c r="E36" s="5"/>
      <c r="F36" s="9">
        <f aca="true" t="shared" si="1" ref="F36:G38">F37</f>
        <v>14.7</v>
      </c>
      <c r="G36" s="9">
        <f t="shared" si="1"/>
        <v>41.4</v>
      </c>
    </row>
    <row r="37" spans="1:7" ht="11.25" customHeight="1" outlineLevel="2">
      <c r="A37" s="19" t="s">
        <v>59</v>
      </c>
      <c r="B37" s="7" t="s">
        <v>21</v>
      </c>
      <c r="C37" s="7" t="s">
        <v>58</v>
      </c>
      <c r="D37" s="7" t="s">
        <v>60</v>
      </c>
      <c r="E37" s="7"/>
      <c r="F37" s="10">
        <f t="shared" si="1"/>
        <v>14.7</v>
      </c>
      <c r="G37" s="10">
        <f t="shared" si="1"/>
        <v>41.4</v>
      </c>
    </row>
    <row r="38" spans="1:7" ht="11.25" customHeight="1" outlineLevel="3">
      <c r="A38" s="18" t="s">
        <v>61</v>
      </c>
      <c r="B38" s="5" t="s">
        <v>21</v>
      </c>
      <c r="C38" s="5" t="s">
        <v>58</v>
      </c>
      <c r="D38" s="5" t="s">
        <v>62</v>
      </c>
      <c r="E38" s="5"/>
      <c r="F38" s="9">
        <f t="shared" si="1"/>
        <v>14.7</v>
      </c>
      <c r="G38" s="9">
        <f t="shared" si="1"/>
        <v>41.4</v>
      </c>
    </row>
    <row r="39" spans="1:7" ht="38.25" customHeight="1" outlineLevel="4">
      <c r="A39" s="18" t="s">
        <v>63</v>
      </c>
      <c r="B39" s="5" t="s">
        <v>21</v>
      </c>
      <c r="C39" s="5" t="s">
        <v>58</v>
      </c>
      <c r="D39" s="5" t="s">
        <v>64</v>
      </c>
      <c r="E39" s="5" t="s">
        <v>40</v>
      </c>
      <c r="F39" s="9">
        <v>14.7</v>
      </c>
      <c r="G39" s="9">
        <v>41.4</v>
      </c>
    </row>
    <row r="40" spans="1:7" ht="21.75" customHeight="1" outlineLevel="1">
      <c r="A40" s="18" t="s">
        <v>65</v>
      </c>
      <c r="B40" s="5" t="s">
        <v>21</v>
      </c>
      <c r="C40" s="5" t="s">
        <v>66</v>
      </c>
      <c r="D40" s="5"/>
      <c r="E40" s="5"/>
      <c r="F40" s="6">
        <f>F41+F45</f>
        <v>51124.6</v>
      </c>
      <c r="G40" s="6">
        <f>G41+G45</f>
        <v>51124.6</v>
      </c>
    </row>
    <row r="41" spans="1:7" ht="11.25" customHeight="1" outlineLevel="2">
      <c r="A41" s="19" t="s">
        <v>50</v>
      </c>
      <c r="B41" s="7" t="s">
        <v>21</v>
      </c>
      <c r="C41" s="7" t="s">
        <v>66</v>
      </c>
      <c r="D41" s="7" t="s">
        <v>51</v>
      </c>
      <c r="E41" s="7"/>
      <c r="F41" s="8">
        <f>F42</f>
        <v>33455</v>
      </c>
      <c r="G41" s="8">
        <f>G42</f>
        <v>33455</v>
      </c>
    </row>
    <row r="42" spans="1:7" ht="11.25" customHeight="1" outlineLevel="3">
      <c r="A42" s="18" t="s">
        <v>52</v>
      </c>
      <c r="B42" s="5" t="s">
        <v>21</v>
      </c>
      <c r="C42" s="5" t="s">
        <v>66</v>
      </c>
      <c r="D42" s="5" t="s">
        <v>53</v>
      </c>
      <c r="E42" s="5"/>
      <c r="F42" s="6">
        <f>SUM(F43:F44)</f>
        <v>33455</v>
      </c>
      <c r="G42" s="6">
        <f>G43+G44</f>
        <v>33455</v>
      </c>
    </row>
    <row r="43" spans="1:7" ht="79.5" customHeight="1" outlineLevel="4">
      <c r="A43" s="18" t="s">
        <v>67</v>
      </c>
      <c r="B43" s="5" t="s">
        <v>21</v>
      </c>
      <c r="C43" s="5" t="s">
        <v>66</v>
      </c>
      <c r="D43" s="5" t="s">
        <v>68</v>
      </c>
      <c r="E43" s="5" t="s">
        <v>30</v>
      </c>
      <c r="F43" s="9">
        <v>57</v>
      </c>
      <c r="G43" s="9">
        <v>57</v>
      </c>
    </row>
    <row r="44" spans="1:7" ht="48" customHeight="1" outlineLevel="4">
      <c r="A44" s="18" t="s">
        <v>28</v>
      </c>
      <c r="B44" s="5" t="s">
        <v>21</v>
      </c>
      <c r="C44" s="5" t="s">
        <v>66</v>
      </c>
      <c r="D44" s="5" t="s">
        <v>56</v>
      </c>
      <c r="E44" s="5" t="s">
        <v>30</v>
      </c>
      <c r="F44" s="6">
        <v>33398</v>
      </c>
      <c r="G44" s="6">
        <v>33398</v>
      </c>
    </row>
    <row r="45" spans="1:7" ht="11.25" customHeight="1" outlineLevel="2">
      <c r="A45" s="19" t="s">
        <v>69</v>
      </c>
      <c r="B45" s="7" t="s">
        <v>21</v>
      </c>
      <c r="C45" s="7" t="s">
        <v>66</v>
      </c>
      <c r="D45" s="7" t="s">
        <v>70</v>
      </c>
      <c r="E45" s="7"/>
      <c r="F45" s="8">
        <f>F46+F48</f>
        <v>17669.6</v>
      </c>
      <c r="G45" s="8">
        <f>G46+G48</f>
        <v>17669.6</v>
      </c>
    </row>
    <row r="46" spans="1:7" ht="11.25" customHeight="1" outlineLevel="3">
      <c r="A46" s="18" t="s">
        <v>71</v>
      </c>
      <c r="B46" s="5" t="s">
        <v>21</v>
      </c>
      <c r="C46" s="5" t="s">
        <v>66</v>
      </c>
      <c r="D46" s="5" t="s">
        <v>72</v>
      </c>
      <c r="E46" s="5"/>
      <c r="F46" s="6">
        <f>F47</f>
        <v>5842.3</v>
      </c>
      <c r="G46" s="6">
        <f>G47</f>
        <v>5842.3</v>
      </c>
    </row>
    <row r="47" spans="1:7" ht="48.75" customHeight="1" outlineLevel="4">
      <c r="A47" s="18" t="s">
        <v>28</v>
      </c>
      <c r="B47" s="5" t="s">
        <v>21</v>
      </c>
      <c r="C47" s="5" t="s">
        <v>66</v>
      </c>
      <c r="D47" s="5" t="s">
        <v>73</v>
      </c>
      <c r="E47" s="5" t="s">
        <v>30</v>
      </c>
      <c r="F47" s="6">
        <v>5842.3</v>
      </c>
      <c r="G47" s="6">
        <v>5842.3</v>
      </c>
    </row>
    <row r="48" spans="1:7" ht="11.25" customHeight="1" outlineLevel="3">
      <c r="A48" s="18" t="s">
        <v>74</v>
      </c>
      <c r="B48" s="5" t="s">
        <v>21</v>
      </c>
      <c r="C48" s="5" t="s">
        <v>66</v>
      </c>
      <c r="D48" s="5" t="s">
        <v>75</v>
      </c>
      <c r="E48" s="5"/>
      <c r="F48" s="6">
        <f>SUM(F49:F51)</f>
        <v>11827.3</v>
      </c>
      <c r="G48" s="6">
        <f>SUM(G49:G51)</f>
        <v>11827.3</v>
      </c>
    </row>
    <row r="49" spans="1:7" ht="48.75" customHeight="1" outlineLevel="4">
      <c r="A49" s="18" t="s">
        <v>28</v>
      </c>
      <c r="B49" s="5" t="s">
        <v>21</v>
      </c>
      <c r="C49" s="5" t="s">
        <v>66</v>
      </c>
      <c r="D49" s="5" t="s">
        <v>76</v>
      </c>
      <c r="E49" s="5" t="s">
        <v>30</v>
      </c>
      <c r="F49" s="6">
        <v>10697.3</v>
      </c>
      <c r="G49" s="6">
        <v>10697.3</v>
      </c>
    </row>
    <row r="50" spans="1:7" ht="23.25" customHeight="1" outlineLevel="4">
      <c r="A50" s="18" t="s">
        <v>39</v>
      </c>
      <c r="B50" s="5" t="s">
        <v>21</v>
      </c>
      <c r="C50" s="5" t="s">
        <v>66</v>
      </c>
      <c r="D50" s="5" t="s">
        <v>76</v>
      </c>
      <c r="E50" s="5" t="s">
        <v>40</v>
      </c>
      <c r="F50" s="6">
        <v>1090</v>
      </c>
      <c r="G50" s="6">
        <v>1090</v>
      </c>
    </row>
    <row r="51" spans="1:7" ht="21.75" customHeight="1" outlineLevel="4">
      <c r="A51" s="18" t="s">
        <v>41</v>
      </c>
      <c r="B51" s="5" t="s">
        <v>21</v>
      </c>
      <c r="C51" s="5" t="s">
        <v>66</v>
      </c>
      <c r="D51" s="5" t="s">
        <v>76</v>
      </c>
      <c r="E51" s="5" t="s">
        <v>42</v>
      </c>
      <c r="F51" s="9">
        <v>40</v>
      </c>
      <c r="G51" s="9">
        <v>40</v>
      </c>
    </row>
    <row r="52" spans="1:7" ht="11.25" customHeight="1" outlineLevel="1">
      <c r="A52" s="18" t="s">
        <v>77</v>
      </c>
      <c r="B52" s="5" t="s">
        <v>21</v>
      </c>
      <c r="C52" s="5" t="s">
        <v>78</v>
      </c>
      <c r="D52" s="5"/>
      <c r="E52" s="5"/>
      <c r="F52" s="6">
        <f>F53</f>
        <v>5000</v>
      </c>
      <c r="G52" s="6">
        <f>G53</f>
        <v>5000</v>
      </c>
    </row>
    <row r="53" spans="1:7" ht="11.25" customHeight="1" outlineLevel="2">
      <c r="A53" s="19" t="s">
        <v>77</v>
      </c>
      <c r="B53" s="7" t="s">
        <v>21</v>
      </c>
      <c r="C53" s="7" t="s">
        <v>78</v>
      </c>
      <c r="D53" s="7" t="s">
        <v>79</v>
      </c>
      <c r="E53" s="7"/>
      <c r="F53" s="8">
        <f>F54+F56</f>
        <v>5000</v>
      </c>
      <c r="G53" s="8">
        <f>G54+G56</f>
        <v>5000</v>
      </c>
    </row>
    <row r="54" spans="1:7" ht="11.25" customHeight="1" outlineLevel="3">
      <c r="A54" s="18" t="s">
        <v>80</v>
      </c>
      <c r="B54" s="5" t="s">
        <v>21</v>
      </c>
      <c r="C54" s="5" t="s">
        <v>78</v>
      </c>
      <c r="D54" s="5" t="s">
        <v>81</v>
      </c>
      <c r="E54" s="5"/>
      <c r="F54" s="6">
        <f>F55</f>
        <v>4500</v>
      </c>
      <c r="G54" s="6">
        <f>G55</f>
        <v>4500</v>
      </c>
    </row>
    <row r="55" spans="1:7" ht="21.75" customHeight="1" outlineLevel="4">
      <c r="A55" s="18" t="s">
        <v>41</v>
      </c>
      <c r="B55" s="5" t="s">
        <v>21</v>
      </c>
      <c r="C55" s="5" t="s">
        <v>78</v>
      </c>
      <c r="D55" s="5" t="s">
        <v>82</v>
      </c>
      <c r="E55" s="5" t="s">
        <v>42</v>
      </c>
      <c r="F55" s="6">
        <v>4500</v>
      </c>
      <c r="G55" s="6">
        <v>4500</v>
      </c>
    </row>
    <row r="56" spans="1:7" ht="21.75" customHeight="1" outlineLevel="3">
      <c r="A56" s="18" t="s">
        <v>83</v>
      </c>
      <c r="B56" s="5" t="s">
        <v>21</v>
      </c>
      <c r="C56" s="5" t="s">
        <v>78</v>
      </c>
      <c r="D56" s="5" t="s">
        <v>84</v>
      </c>
      <c r="E56" s="5"/>
      <c r="F56" s="9">
        <f>F57</f>
        <v>500</v>
      </c>
      <c r="G56" s="9">
        <f>G57</f>
        <v>500</v>
      </c>
    </row>
    <row r="57" spans="1:7" ht="21.75" customHeight="1" outlineLevel="4">
      <c r="A57" s="18" t="s">
        <v>41</v>
      </c>
      <c r="B57" s="5" t="s">
        <v>21</v>
      </c>
      <c r="C57" s="5" t="s">
        <v>78</v>
      </c>
      <c r="D57" s="5" t="s">
        <v>85</v>
      </c>
      <c r="E57" s="5" t="s">
        <v>42</v>
      </c>
      <c r="F57" s="9">
        <v>500</v>
      </c>
      <c r="G57" s="9">
        <v>500</v>
      </c>
    </row>
    <row r="58" spans="1:7" ht="11.25" customHeight="1" outlineLevel="1">
      <c r="A58" s="18" t="s">
        <v>86</v>
      </c>
      <c r="B58" s="5" t="s">
        <v>21</v>
      </c>
      <c r="C58" s="5" t="s">
        <v>87</v>
      </c>
      <c r="D58" s="5"/>
      <c r="E58" s="5"/>
      <c r="F58" s="6">
        <f>F59+F63</f>
        <v>11235</v>
      </c>
      <c r="G58" s="9">
        <f>G59</f>
        <v>250</v>
      </c>
    </row>
    <row r="59" spans="1:7" ht="11.25" customHeight="1" outlineLevel="2">
      <c r="A59" s="19" t="s">
        <v>88</v>
      </c>
      <c r="B59" s="7" t="s">
        <v>21</v>
      </c>
      <c r="C59" s="7" t="s">
        <v>87</v>
      </c>
      <c r="D59" s="7" t="s">
        <v>66</v>
      </c>
      <c r="E59" s="7"/>
      <c r="F59" s="10">
        <f>F60</f>
        <v>250</v>
      </c>
      <c r="G59" s="10">
        <f>G60</f>
        <v>250</v>
      </c>
    </row>
    <row r="60" spans="1:7" ht="21.75" customHeight="1" outlineLevel="3">
      <c r="A60" s="19" t="s">
        <v>89</v>
      </c>
      <c r="B60" s="7" t="s">
        <v>21</v>
      </c>
      <c r="C60" s="7" t="s">
        <v>87</v>
      </c>
      <c r="D60" s="7" t="s">
        <v>90</v>
      </c>
      <c r="E60" s="7"/>
      <c r="F60" s="10">
        <f>F61</f>
        <v>250</v>
      </c>
      <c r="G60" s="10">
        <f>G61</f>
        <v>250</v>
      </c>
    </row>
    <row r="61" spans="1:7" ht="21.75" customHeight="1" outlineLevel="4">
      <c r="A61" s="18" t="s">
        <v>91</v>
      </c>
      <c r="B61" s="5" t="s">
        <v>21</v>
      </c>
      <c r="C61" s="5" t="s">
        <v>87</v>
      </c>
      <c r="D61" s="5" t="s">
        <v>92</v>
      </c>
      <c r="E61" s="5"/>
      <c r="F61" s="9">
        <f>F62</f>
        <v>250</v>
      </c>
      <c r="G61" s="9">
        <f>G62</f>
        <v>250</v>
      </c>
    </row>
    <row r="62" spans="1:7" ht="21.75" customHeight="1" outlineLevel="5">
      <c r="A62" s="18" t="s">
        <v>39</v>
      </c>
      <c r="B62" s="5" t="s">
        <v>21</v>
      </c>
      <c r="C62" s="5" t="s">
        <v>87</v>
      </c>
      <c r="D62" s="5" t="s">
        <v>93</v>
      </c>
      <c r="E62" s="5" t="s">
        <v>40</v>
      </c>
      <c r="F62" s="9">
        <v>250</v>
      </c>
      <c r="G62" s="9">
        <v>250</v>
      </c>
    </row>
    <row r="63" spans="1:7" ht="11.25" customHeight="1" outlineLevel="2">
      <c r="A63" s="19" t="s">
        <v>94</v>
      </c>
      <c r="B63" s="7" t="s">
        <v>21</v>
      </c>
      <c r="C63" s="7" t="s">
        <v>87</v>
      </c>
      <c r="D63" s="7" t="s">
        <v>95</v>
      </c>
      <c r="E63" s="7"/>
      <c r="F63" s="8">
        <f>F64</f>
        <v>10985</v>
      </c>
      <c r="G63" s="11"/>
    </row>
    <row r="64" spans="1:7" ht="11.25" customHeight="1" outlineLevel="3">
      <c r="A64" s="18" t="s">
        <v>96</v>
      </c>
      <c r="B64" s="5" t="s">
        <v>21</v>
      </c>
      <c r="C64" s="5" t="s">
        <v>87</v>
      </c>
      <c r="D64" s="5" t="s">
        <v>97</v>
      </c>
      <c r="E64" s="5"/>
      <c r="F64" s="6">
        <f>F65</f>
        <v>10985</v>
      </c>
      <c r="G64" s="12"/>
    </row>
    <row r="65" spans="1:7" ht="21.75" customHeight="1" outlineLevel="4">
      <c r="A65" s="18" t="s">
        <v>39</v>
      </c>
      <c r="B65" s="5" t="s">
        <v>21</v>
      </c>
      <c r="C65" s="5" t="s">
        <v>87</v>
      </c>
      <c r="D65" s="5" t="s">
        <v>98</v>
      </c>
      <c r="E65" s="5" t="s">
        <v>40</v>
      </c>
      <c r="F65" s="6">
        <v>10985</v>
      </c>
      <c r="G65" s="12"/>
    </row>
    <row r="66" spans="1:7" ht="11.25" customHeight="1" outlineLevel="1">
      <c r="A66" s="18" t="s">
        <v>99</v>
      </c>
      <c r="B66" s="5" t="s">
        <v>21</v>
      </c>
      <c r="C66" s="5" t="s">
        <v>100</v>
      </c>
      <c r="D66" s="5"/>
      <c r="E66" s="5"/>
      <c r="F66" s="6">
        <f>F67+F81+F84</f>
        <v>205820.19999999998</v>
      </c>
      <c r="G66" s="6">
        <f>G67+G81+G84</f>
        <v>228951</v>
      </c>
    </row>
    <row r="67" spans="1:7" ht="11.25" customHeight="1" outlineLevel="2">
      <c r="A67" s="19" t="s">
        <v>88</v>
      </c>
      <c r="B67" s="7" t="s">
        <v>21</v>
      </c>
      <c r="C67" s="7" t="s">
        <v>100</v>
      </c>
      <c r="D67" s="7" t="s">
        <v>66</v>
      </c>
      <c r="E67" s="7"/>
      <c r="F67" s="8">
        <f>F68+F75+F78</f>
        <v>5104.7</v>
      </c>
      <c r="G67" s="8">
        <f>G68+G75+G78</f>
        <v>5104.7</v>
      </c>
    </row>
    <row r="68" spans="1:7" ht="21.75" customHeight="1" outlineLevel="3">
      <c r="A68" s="19" t="s">
        <v>89</v>
      </c>
      <c r="B68" s="7" t="s">
        <v>21</v>
      </c>
      <c r="C68" s="7" t="s">
        <v>100</v>
      </c>
      <c r="D68" s="7" t="s">
        <v>90</v>
      </c>
      <c r="E68" s="7"/>
      <c r="F68" s="8">
        <f>F69+F71+F73</f>
        <v>4665.7</v>
      </c>
      <c r="G68" s="8">
        <f>G69+G71+G73</f>
        <v>4665.7</v>
      </c>
    </row>
    <row r="69" spans="1:7" ht="21.75" customHeight="1" outlineLevel="4">
      <c r="A69" s="18" t="s">
        <v>91</v>
      </c>
      <c r="B69" s="5" t="s">
        <v>21</v>
      </c>
      <c r="C69" s="5" t="s">
        <v>100</v>
      </c>
      <c r="D69" s="5" t="s">
        <v>92</v>
      </c>
      <c r="E69" s="5"/>
      <c r="F69" s="9">
        <f>F70</f>
        <v>166.7</v>
      </c>
      <c r="G69" s="9">
        <f>G70</f>
        <v>166.7</v>
      </c>
    </row>
    <row r="70" spans="1:7" ht="21.75" customHeight="1" outlineLevel="5">
      <c r="A70" s="18" t="s">
        <v>39</v>
      </c>
      <c r="B70" s="5" t="s">
        <v>21</v>
      </c>
      <c r="C70" s="5" t="s">
        <v>100</v>
      </c>
      <c r="D70" s="5" t="s">
        <v>93</v>
      </c>
      <c r="E70" s="5" t="s">
        <v>40</v>
      </c>
      <c r="F70" s="9">
        <v>166.7</v>
      </c>
      <c r="G70" s="9">
        <v>166.7</v>
      </c>
    </row>
    <row r="71" spans="1:7" ht="11.25" customHeight="1" outlineLevel="4">
      <c r="A71" s="18" t="s">
        <v>101</v>
      </c>
      <c r="B71" s="5" t="s">
        <v>21</v>
      </c>
      <c r="C71" s="5" t="s">
        <v>100</v>
      </c>
      <c r="D71" s="5" t="s">
        <v>102</v>
      </c>
      <c r="E71" s="5"/>
      <c r="F71" s="6">
        <f>F72</f>
        <v>1095.1</v>
      </c>
      <c r="G71" s="6">
        <f>G72</f>
        <v>1095.1</v>
      </c>
    </row>
    <row r="72" spans="1:7" ht="21.75" customHeight="1" outlineLevel="5">
      <c r="A72" s="18" t="s">
        <v>41</v>
      </c>
      <c r="B72" s="5" t="s">
        <v>21</v>
      </c>
      <c r="C72" s="5" t="s">
        <v>100</v>
      </c>
      <c r="D72" s="5" t="s">
        <v>103</v>
      </c>
      <c r="E72" s="5" t="s">
        <v>42</v>
      </c>
      <c r="F72" s="6">
        <v>1095.1</v>
      </c>
      <c r="G72" s="6">
        <v>1095.1</v>
      </c>
    </row>
    <row r="73" spans="1:7" ht="11.25" customHeight="1" outlineLevel="4">
      <c r="A73" s="18" t="s">
        <v>104</v>
      </c>
      <c r="B73" s="5" t="s">
        <v>21</v>
      </c>
      <c r="C73" s="5" t="s">
        <v>100</v>
      </c>
      <c r="D73" s="5" t="s">
        <v>105</v>
      </c>
      <c r="E73" s="5"/>
      <c r="F73" s="6">
        <f>F74</f>
        <v>3403.9</v>
      </c>
      <c r="G73" s="6">
        <f>G74</f>
        <v>3403.9</v>
      </c>
    </row>
    <row r="74" spans="1:7" ht="21.75" customHeight="1" outlineLevel="5">
      <c r="A74" s="18" t="s">
        <v>39</v>
      </c>
      <c r="B74" s="5" t="s">
        <v>21</v>
      </c>
      <c r="C74" s="5" t="s">
        <v>100</v>
      </c>
      <c r="D74" s="5" t="s">
        <v>106</v>
      </c>
      <c r="E74" s="5" t="s">
        <v>40</v>
      </c>
      <c r="F74" s="6">
        <v>3403.9</v>
      </c>
      <c r="G74" s="6">
        <v>3403.9</v>
      </c>
    </row>
    <row r="75" spans="1:7" ht="11.25" customHeight="1" outlineLevel="3">
      <c r="A75" s="19" t="s">
        <v>107</v>
      </c>
      <c r="B75" s="7" t="s">
        <v>21</v>
      </c>
      <c r="C75" s="7" t="s">
        <v>100</v>
      </c>
      <c r="D75" s="7" t="s">
        <v>108</v>
      </c>
      <c r="E75" s="7"/>
      <c r="F75" s="10">
        <f>F76</f>
        <v>339</v>
      </c>
      <c r="G75" s="10">
        <f>G76</f>
        <v>339</v>
      </c>
    </row>
    <row r="76" spans="1:7" ht="11.25" customHeight="1" outlineLevel="4">
      <c r="A76" s="18" t="s">
        <v>109</v>
      </c>
      <c r="B76" s="5" t="s">
        <v>21</v>
      </c>
      <c r="C76" s="5" t="s">
        <v>100</v>
      </c>
      <c r="D76" s="5" t="s">
        <v>110</v>
      </c>
      <c r="E76" s="5"/>
      <c r="F76" s="9">
        <f>F77</f>
        <v>339</v>
      </c>
      <c r="G76" s="9">
        <f>G77</f>
        <v>339</v>
      </c>
    </row>
    <row r="77" spans="1:7" ht="21.75" customHeight="1" outlineLevel="5">
      <c r="A77" s="18" t="s">
        <v>39</v>
      </c>
      <c r="B77" s="5" t="s">
        <v>21</v>
      </c>
      <c r="C77" s="5" t="s">
        <v>100</v>
      </c>
      <c r="D77" s="5" t="s">
        <v>111</v>
      </c>
      <c r="E77" s="5" t="s">
        <v>40</v>
      </c>
      <c r="F77" s="9">
        <v>339</v>
      </c>
      <c r="G77" s="9">
        <v>339</v>
      </c>
    </row>
    <row r="78" spans="1:7" ht="11.25" customHeight="1" outlineLevel="3">
      <c r="A78" s="19" t="s">
        <v>112</v>
      </c>
      <c r="B78" s="7" t="s">
        <v>21</v>
      </c>
      <c r="C78" s="7" t="s">
        <v>100</v>
      </c>
      <c r="D78" s="7" t="s">
        <v>113</v>
      </c>
      <c r="E78" s="7"/>
      <c r="F78" s="10">
        <f>F79</f>
        <v>100</v>
      </c>
      <c r="G78" s="10">
        <f>G79</f>
        <v>100</v>
      </c>
    </row>
    <row r="79" spans="1:7" ht="21.75" customHeight="1" outlineLevel="4">
      <c r="A79" s="18" t="s">
        <v>114</v>
      </c>
      <c r="B79" s="5" t="s">
        <v>21</v>
      </c>
      <c r="C79" s="5" t="s">
        <v>100</v>
      </c>
      <c r="D79" s="5" t="s">
        <v>115</v>
      </c>
      <c r="E79" s="5"/>
      <c r="F79" s="9">
        <f>F80</f>
        <v>100</v>
      </c>
      <c r="G79" s="9">
        <f>G80</f>
        <v>100</v>
      </c>
    </row>
    <row r="80" spans="1:7" ht="21.75" customHeight="1" outlineLevel="5">
      <c r="A80" s="18" t="s">
        <v>39</v>
      </c>
      <c r="B80" s="5" t="s">
        <v>21</v>
      </c>
      <c r="C80" s="5" t="s">
        <v>100</v>
      </c>
      <c r="D80" s="5" t="s">
        <v>116</v>
      </c>
      <c r="E80" s="5" t="s">
        <v>40</v>
      </c>
      <c r="F80" s="9">
        <v>100</v>
      </c>
      <c r="G80" s="9">
        <v>100</v>
      </c>
    </row>
    <row r="81" spans="1:7" ht="11.25" customHeight="1" outlineLevel="2">
      <c r="A81" s="19" t="s">
        <v>94</v>
      </c>
      <c r="B81" s="7" t="s">
        <v>21</v>
      </c>
      <c r="C81" s="7" t="s">
        <v>100</v>
      </c>
      <c r="D81" s="7" t="s">
        <v>95</v>
      </c>
      <c r="E81" s="7"/>
      <c r="F81" s="8">
        <f>F82</f>
        <v>24027.2</v>
      </c>
      <c r="G81" s="8">
        <f>G82</f>
        <v>47161</v>
      </c>
    </row>
    <row r="82" spans="1:7" ht="21.75" customHeight="1" outlineLevel="3">
      <c r="A82" s="18" t="s">
        <v>117</v>
      </c>
      <c r="B82" s="5" t="s">
        <v>21</v>
      </c>
      <c r="C82" s="5" t="s">
        <v>100</v>
      </c>
      <c r="D82" s="5" t="s">
        <v>118</v>
      </c>
      <c r="E82" s="5"/>
      <c r="F82" s="6">
        <f>F83</f>
        <v>24027.2</v>
      </c>
      <c r="G82" s="6">
        <f>G83</f>
        <v>47161</v>
      </c>
    </row>
    <row r="83" spans="1:7" ht="21.75" customHeight="1" outlineLevel="4">
      <c r="A83" s="18" t="s">
        <v>39</v>
      </c>
      <c r="B83" s="5" t="s">
        <v>21</v>
      </c>
      <c r="C83" s="5" t="s">
        <v>100</v>
      </c>
      <c r="D83" s="5" t="s">
        <v>119</v>
      </c>
      <c r="E83" s="5" t="s">
        <v>40</v>
      </c>
      <c r="F83" s="6">
        <f>25527.2-1500</f>
        <v>24027.2</v>
      </c>
      <c r="G83" s="6">
        <v>47161</v>
      </c>
    </row>
    <row r="84" spans="1:7" ht="11.25" customHeight="1" outlineLevel="2">
      <c r="A84" s="19" t="s">
        <v>59</v>
      </c>
      <c r="B84" s="7" t="s">
        <v>21</v>
      </c>
      <c r="C84" s="7" t="s">
        <v>100</v>
      </c>
      <c r="D84" s="7" t="s">
        <v>60</v>
      </c>
      <c r="E84" s="7"/>
      <c r="F84" s="8">
        <f>F85</f>
        <v>176688.3</v>
      </c>
      <c r="G84" s="8">
        <f>G85</f>
        <v>176685.3</v>
      </c>
    </row>
    <row r="85" spans="1:7" ht="11.25" customHeight="1" outlineLevel="3">
      <c r="A85" s="19" t="s">
        <v>120</v>
      </c>
      <c r="B85" s="7" t="s">
        <v>21</v>
      </c>
      <c r="C85" s="7" t="s">
        <v>100</v>
      </c>
      <c r="D85" s="7" t="s">
        <v>121</v>
      </c>
      <c r="E85" s="7"/>
      <c r="F85" s="8">
        <f>F86+F92+F95</f>
        <v>176688.3</v>
      </c>
      <c r="G85" s="8">
        <f>G86+G92+G95</f>
        <v>176685.3</v>
      </c>
    </row>
    <row r="86" spans="1:7" ht="11.25" customHeight="1" outlineLevel="4">
      <c r="A86" s="18" t="s">
        <v>120</v>
      </c>
      <c r="B86" s="5" t="s">
        <v>21</v>
      </c>
      <c r="C86" s="5" t="s">
        <v>100</v>
      </c>
      <c r="D86" s="5" t="s">
        <v>122</v>
      </c>
      <c r="E86" s="5"/>
      <c r="F86" s="6">
        <f>SUM(F87:F91)</f>
        <v>162464.5</v>
      </c>
      <c r="G86" s="6">
        <f>SUM(G87:G91)</f>
        <v>162461.5</v>
      </c>
    </row>
    <row r="87" spans="1:7" ht="81" customHeight="1" outlineLevel="5">
      <c r="A87" s="18" t="s">
        <v>123</v>
      </c>
      <c r="B87" s="5" t="s">
        <v>21</v>
      </c>
      <c r="C87" s="5" t="s">
        <v>100</v>
      </c>
      <c r="D87" s="5" t="s">
        <v>124</v>
      </c>
      <c r="E87" s="5" t="s">
        <v>30</v>
      </c>
      <c r="F87" s="9">
        <v>193</v>
      </c>
      <c r="G87" s="9">
        <v>190</v>
      </c>
    </row>
    <row r="88" spans="1:7" ht="81" customHeight="1" outlineLevel="5">
      <c r="A88" s="18" t="s">
        <v>482</v>
      </c>
      <c r="B88" s="5" t="s">
        <v>21</v>
      </c>
      <c r="C88" s="5" t="s">
        <v>100</v>
      </c>
      <c r="D88" s="5" t="s">
        <v>125</v>
      </c>
      <c r="E88" s="5" t="s">
        <v>30</v>
      </c>
      <c r="F88" s="6">
        <v>44215.2</v>
      </c>
      <c r="G88" s="6">
        <v>44215.2</v>
      </c>
    </row>
    <row r="89" spans="1:7" ht="48" customHeight="1" outlineLevel="5">
      <c r="A89" s="18" t="s">
        <v>28</v>
      </c>
      <c r="B89" s="5" t="s">
        <v>21</v>
      </c>
      <c r="C89" s="5" t="s">
        <v>100</v>
      </c>
      <c r="D89" s="5" t="s">
        <v>126</v>
      </c>
      <c r="E89" s="5" t="s">
        <v>30</v>
      </c>
      <c r="F89" s="6">
        <v>46348.2</v>
      </c>
      <c r="G89" s="6">
        <v>46348.2</v>
      </c>
    </row>
    <row r="90" spans="1:7" ht="21.75" customHeight="1" outlineLevel="5">
      <c r="A90" s="18" t="s">
        <v>39</v>
      </c>
      <c r="B90" s="5" t="s">
        <v>21</v>
      </c>
      <c r="C90" s="5" t="s">
        <v>100</v>
      </c>
      <c r="D90" s="5" t="s">
        <v>126</v>
      </c>
      <c r="E90" s="5" t="s">
        <v>40</v>
      </c>
      <c r="F90" s="6">
        <v>68759.3</v>
      </c>
      <c r="G90" s="6">
        <v>68759.3</v>
      </c>
    </row>
    <row r="91" spans="1:7" ht="21.75" customHeight="1" outlineLevel="5">
      <c r="A91" s="18" t="s">
        <v>41</v>
      </c>
      <c r="B91" s="5" t="s">
        <v>21</v>
      </c>
      <c r="C91" s="5" t="s">
        <v>100</v>
      </c>
      <c r="D91" s="5" t="s">
        <v>126</v>
      </c>
      <c r="E91" s="5" t="s">
        <v>42</v>
      </c>
      <c r="F91" s="6">
        <v>2948.8</v>
      </c>
      <c r="G91" s="6">
        <v>2948.8</v>
      </c>
    </row>
    <row r="92" spans="1:7" ht="21.75" customHeight="1" outlineLevel="4">
      <c r="A92" s="18" t="s">
        <v>127</v>
      </c>
      <c r="B92" s="5" t="s">
        <v>21</v>
      </c>
      <c r="C92" s="5" t="s">
        <v>100</v>
      </c>
      <c r="D92" s="5" t="s">
        <v>128</v>
      </c>
      <c r="E92" s="5"/>
      <c r="F92" s="6">
        <f>SUM(F93:F94)</f>
        <v>10195.8</v>
      </c>
      <c r="G92" s="6">
        <f>SUM(G93:G94)</f>
        <v>10195.8</v>
      </c>
    </row>
    <row r="93" spans="1:7" ht="21.75" customHeight="1" outlineLevel="5">
      <c r="A93" s="18" t="s">
        <v>39</v>
      </c>
      <c r="B93" s="5" t="s">
        <v>21</v>
      </c>
      <c r="C93" s="5" t="s">
        <v>100</v>
      </c>
      <c r="D93" s="5" t="s">
        <v>129</v>
      </c>
      <c r="E93" s="5" t="s">
        <v>40</v>
      </c>
      <c r="F93" s="6">
        <v>1195.8</v>
      </c>
      <c r="G93" s="6">
        <v>1195.8</v>
      </c>
    </row>
    <row r="94" spans="1:7" ht="21.75" customHeight="1" outlineLevel="5">
      <c r="A94" s="18" t="s">
        <v>41</v>
      </c>
      <c r="B94" s="5" t="s">
        <v>21</v>
      </c>
      <c r="C94" s="5" t="s">
        <v>100</v>
      </c>
      <c r="D94" s="5" t="s">
        <v>129</v>
      </c>
      <c r="E94" s="5" t="s">
        <v>42</v>
      </c>
      <c r="F94" s="6">
        <v>9000</v>
      </c>
      <c r="G94" s="6">
        <v>9000</v>
      </c>
    </row>
    <row r="95" spans="1:7" ht="11.25" customHeight="1" outlineLevel="4">
      <c r="A95" s="18" t="s">
        <v>130</v>
      </c>
      <c r="B95" s="5" t="s">
        <v>21</v>
      </c>
      <c r="C95" s="5" t="s">
        <v>100</v>
      </c>
      <c r="D95" s="5" t="s">
        <v>131</v>
      </c>
      <c r="E95" s="5"/>
      <c r="F95" s="6">
        <f>SUM(F96:F97)</f>
        <v>4028</v>
      </c>
      <c r="G95" s="6">
        <f>SUM(G96:G97)</f>
        <v>4028</v>
      </c>
    </row>
    <row r="96" spans="1:7" ht="21.75" customHeight="1" outlineLevel="5">
      <c r="A96" s="18" t="s">
        <v>39</v>
      </c>
      <c r="B96" s="5" t="s">
        <v>21</v>
      </c>
      <c r="C96" s="5" t="s">
        <v>100</v>
      </c>
      <c r="D96" s="5" t="s">
        <v>132</v>
      </c>
      <c r="E96" s="5" t="s">
        <v>40</v>
      </c>
      <c r="F96" s="6">
        <v>4000</v>
      </c>
      <c r="G96" s="6">
        <v>4000</v>
      </c>
    </row>
    <row r="97" spans="1:7" ht="21.75" customHeight="1" outlineLevel="5">
      <c r="A97" s="18" t="s">
        <v>133</v>
      </c>
      <c r="B97" s="5" t="s">
        <v>21</v>
      </c>
      <c r="C97" s="5" t="s">
        <v>100</v>
      </c>
      <c r="D97" s="5" t="s">
        <v>132</v>
      </c>
      <c r="E97" s="5" t="s">
        <v>134</v>
      </c>
      <c r="F97" s="9">
        <v>28</v>
      </c>
      <c r="G97" s="9">
        <v>28</v>
      </c>
    </row>
    <row r="98" spans="1:7" ht="11.25" customHeight="1">
      <c r="A98" s="18" t="s">
        <v>135</v>
      </c>
      <c r="B98" s="5" t="s">
        <v>23</v>
      </c>
      <c r="C98" s="5"/>
      <c r="D98" s="5"/>
      <c r="E98" s="5"/>
      <c r="F98" s="6">
        <f aca="true" t="shared" si="2" ref="F98:G101">F99</f>
        <v>3258</v>
      </c>
      <c r="G98" s="6">
        <f t="shared" si="2"/>
        <v>3258</v>
      </c>
    </row>
    <row r="99" spans="1:7" ht="11.25" customHeight="1" outlineLevel="1">
      <c r="A99" s="18" t="s">
        <v>136</v>
      </c>
      <c r="B99" s="5" t="s">
        <v>23</v>
      </c>
      <c r="C99" s="5" t="s">
        <v>44</v>
      </c>
      <c r="D99" s="5"/>
      <c r="E99" s="5"/>
      <c r="F99" s="6">
        <f t="shared" si="2"/>
        <v>3258</v>
      </c>
      <c r="G99" s="6">
        <f t="shared" si="2"/>
        <v>3258</v>
      </c>
    </row>
    <row r="100" spans="1:7" ht="11.25" customHeight="1" outlineLevel="2">
      <c r="A100" s="19" t="s">
        <v>50</v>
      </c>
      <c r="B100" s="7" t="s">
        <v>23</v>
      </c>
      <c r="C100" s="7" t="s">
        <v>44</v>
      </c>
      <c r="D100" s="7" t="s">
        <v>51</v>
      </c>
      <c r="E100" s="7"/>
      <c r="F100" s="8">
        <f t="shared" si="2"/>
        <v>3258</v>
      </c>
      <c r="G100" s="8">
        <f t="shared" si="2"/>
        <v>3258</v>
      </c>
    </row>
    <row r="101" spans="1:7" ht="11.25" customHeight="1" outlineLevel="3">
      <c r="A101" s="18" t="s">
        <v>52</v>
      </c>
      <c r="B101" s="5" t="s">
        <v>23</v>
      </c>
      <c r="C101" s="5" t="s">
        <v>44</v>
      </c>
      <c r="D101" s="5" t="s">
        <v>53</v>
      </c>
      <c r="E101" s="5"/>
      <c r="F101" s="6">
        <f t="shared" si="2"/>
        <v>3258</v>
      </c>
      <c r="G101" s="6">
        <f t="shared" si="2"/>
        <v>3258</v>
      </c>
    </row>
    <row r="102" spans="1:7" ht="48" customHeight="1" outlineLevel="4">
      <c r="A102" s="18" t="s">
        <v>28</v>
      </c>
      <c r="B102" s="5" t="s">
        <v>23</v>
      </c>
      <c r="C102" s="5" t="s">
        <v>44</v>
      </c>
      <c r="D102" s="5" t="s">
        <v>56</v>
      </c>
      <c r="E102" s="5" t="s">
        <v>30</v>
      </c>
      <c r="F102" s="6">
        <v>3258</v>
      </c>
      <c r="G102" s="6">
        <v>3258</v>
      </c>
    </row>
    <row r="103" spans="1:7" ht="11.25" customHeight="1">
      <c r="A103" s="18" t="s">
        <v>137</v>
      </c>
      <c r="B103" s="5" t="s">
        <v>32</v>
      </c>
      <c r="C103" s="5"/>
      <c r="D103" s="5"/>
      <c r="E103" s="5"/>
      <c r="F103" s="6">
        <f>F104+F110</f>
        <v>52440.5</v>
      </c>
      <c r="G103" s="6">
        <f>G104+G110</f>
        <v>52440.5</v>
      </c>
    </row>
    <row r="104" spans="1:7" ht="21.75" customHeight="1" outlineLevel="1">
      <c r="A104" s="18" t="s">
        <v>138</v>
      </c>
      <c r="B104" s="5" t="s">
        <v>32</v>
      </c>
      <c r="C104" s="5" t="s">
        <v>139</v>
      </c>
      <c r="D104" s="5"/>
      <c r="E104" s="5"/>
      <c r="F104" s="6">
        <f>F105</f>
        <v>28467.3</v>
      </c>
      <c r="G104" s="6">
        <f>G105</f>
        <v>28467.3</v>
      </c>
    </row>
    <row r="105" spans="1:7" ht="11.25" customHeight="1" outlineLevel="2">
      <c r="A105" s="19" t="s">
        <v>59</v>
      </c>
      <c r="B105" s="7" t="s">
        <v>32</v>
      </c>
      <c r="C105" s="7" t="s">
        <v>139</v>
      </c>
      <c r="D105" s="7" t="s">
        <v>60</v>
      </c>
      <c r="E105" s="7"/>
      <c r="F105" s="8">
        <f>F106</f>
        <v>28467.3</v>
      </c>
      <c r="G105" s="8">
        <f>G106</f>
        <v>28467.3</v>
      </c>
    </row>
    <row r="106" spans="1:7" ht="11.25" customHeight="1" outlineLevel="3">
      <c r="A106" s="18" t="s">
        <v>120</v>
      </c>
      <c r="B106" s="5" t="s">
        <v>32</v>
      </c>
      <c r="C106" s="5" t="s">
        <v>139</v>
      </c>
      <c r="D106" s="5" t="s">
        <v>122</v>
      </c>
      <c r="E106" s="5"/>
      <c r="F106" s="6">
        <f>SUM(F107:F109)</f>
        <v>28467.3</v>
      </c>
      <c r="G106" s="6">
        <f>SUM(G107:G109)</f>
        <v>28467.3</v>
      </c>
    </row>
    <row r="107" spans="1:7" ht="48" customHeight="1" outlineLevel="4">
      <c r="A107" s="18" t="s">
        <v>28</v>
      </c>
      <c r="B107" s="5" t="s">
        <v>32</v>
      </c>
      <c r="C107" s="5" t="s">
        <v>139</v>
      </c>
      <c r="D107" s="5" t="s">
        <v>126</v>
      </c>
      <c r="E107" s="5" t="s">
        <v>30</v>
      </c>
      <c r="F107" s="6">
        <v>20035.2</v>
      </c>
      <c r="G107" s="6">
        <v>20035.2</v>
      </c>
    </row>
    <row r="108" spans="1:7" ht="21.75" customHeight="1" outlineLevel="4">
      <c r="A108" s="18" t="s">
        <v>39</v>
      </c>
      <c r="B108" s="5" t="s">
        <v>32</v>
      </c>
      <c r="C108" s="5" t="s">
        <v>139</v>
      </c>
      <c r="D108" s="5" t="s">
        <v>126</v>
      </c>
      <c r="E108" s="5" t="s">
        <v>40</v>
      </c>
      <c r="F108" s="6">
        <v>8113</v>
      </c>
      <c r="G108" s="6">
        <v>8113</v>
      </c>
    </row>
    <row r="109" spans="1:7" ht="21.75" customHeight="1" outlineLevel="4">
      <c r="A109" s="18" t="s">
        <v>41</v>
      </c>
      <c r="B109" s="5" t="s">
        <v>32</v>
      </c>
      <c r="C109" s="5" t="s">
        <v>139</v>
      </c>
      <c r="D109" s="5" t="s">
        <v>126</v>
      </c>
      <c r="E109" s="5" t="s">
        <v>42</v>
      </c>
      <c r="F109" s="9">
        <v>319.1</v>
      </c>
      <c r="G109" s="9">
        <v>319.1</v>
      </c>
    </row>
    <row r="110" spans="1:7" ht="11.25" customHeight="1" outlineLevel="1">
      <c r="A110" s="18" t="s">
        <v>140</v>
      </c>
      <c r="B110" s="5" t="s">
        <v>32</v>
      </c>
      <c r="C110" s="5" t="s">
        <v>141</v>
      </c>
      <c r="D110" s="5"/>
      <c r="E110" s="5"/>
      <c r="F110" s="6">
        <f>F111+F121</f>
        <v>23973.199999999997</v>
      </c>
      <c r="G110" s="6">
        <f>G111+G121</f>
        <v>23973.199999999997</v>
      </c>
    </row>
    <row r="111" spans="1:7" ht="11.25" customHeight="1" outlineLevel="2">
      <c r="A111" s="19" t="s">
        <v>142</v>
      </c>
      <c r="B111" s="7" t="s">
        <v>32</v>
      </c>
      <c r="C111" s="7" t="s">
        <v>141</v>
      </c>
      <c r="D111" s="7" t="s">
        <v>58</v>
      </c>
      <c r="E111" s="7"/>
      <c r="F111" s="8">
        <f>F112</f>
        <v>7502.4</v>
      </c>
      <c r="G111" s="8">
        <f>G112</f>
        <v>7502.4</v>
      </c>
    </row>
    <row r="112" spans="1:7" ht="11.25" customHeight="1" outlineLevel="3">
      <c r="A112" s="19" t="s">
        <v>143</v>
      </c>
      <c r="B112" s="7" t="s">
        <v>32</v>
      </c>
      <c r="C112" s="7" t="s">
        <v>141</v>
      </c>
      <c r="D112" s="7" t="s">
        <v>144</v>
      </c>
      <c r="E112" s="7"/>
      <c r="F112" s="8">
        <f>F113+F115+F117+F119</f>
        <v>7502.4</v>
      </c>
      <c r="G112" s="8">
        <f>G113+G115+G117+G119</f>
        <v>7502.4</v>
      </c>
    </row>
    <row r="113" spans="1:7" ht="21.75" customHeight="1" outlineLevel="4">
      <c r="A113" s="18" t="s">
        <v>145</v>
      </c>
      <c r="B113" s="5" t="s">
        <v>32</v>
      </c>
      <c r="C113" s="5" t="s">
        <v>141</v>
      </c>
      <c r="D113" s="5" t="s">
        <v>146</v>
      </c>
      <c r="E113" s="5"/>
      <c r="F113" s="6">
        <f>F114</f>
        <v>4964</v>
      </c>
      <c r="G113" s="6">
        <f>G114</f>
        <v>4964</v>
      </c>
    </row>
    <row r="114" spans="1:7" ht="37.5" customHeight="1" outlineLevel="5">
      <c r="A114" s="18" t="s">
        <v>147</v>
      </c>
      <c r="B114" s="5" t="s">
        <v>32</v>
      </c>
      <c r="C114" s="5" t="s">
        <v>141</v>
      </c>
      <c r="D114" s="5" t="s">
        <v>148</v>
      </c>
      <c r="E114" s="5" t="s">
        <v>149</v>
      </c>
      <c r="F114" s="6">
        <v>4964</v>
      </c>
      <c r="G114" s="6">
        <v>4964</v>
      </c>
    </row>
    <row r="115" spans="1:7" ht="60" customHeight="1" outlineLevel="4">
      <c r="A115" s="18" t="s">
        <v>150</v>
      </c>
      <c r="B115" s="5" t="s">
        <v>32</v>
      </c>
      <c r="C115" s="5" t="s">
        <v>141</v>
      </c>
      <c r="D115" s="5" t="s">
        <v>151</v>
      </c>
      <c r="E115" s="5"/>
      <c r="F115" s="6">
        <f>F116</f>
        <v>2400</v>
      </c>
      <c r="G115" s="6">
        <f>G116</f>
        <v>2400</v>
      </c>
    </row>
    <row r="116" spans="1:7" ht="37.5" customHeight="1" outlineLevel="5">
      <c r="A116" s="18" t="s">
        <v>152</v>
      </c>
      <c r="B116" s="5" t="s">
        <v>32</v>
      </c>
      <c r="C116" s="5" t="s">
        <v>141</v>
      </c>
      <c r="D116" s="5" t="s">
        <v>153</v>
      </c>
      <c r="E116" s="5" t="s">
        <v>149</v>
      </c>
      <c r="F116" s="6">
        <v>2400</v>
      </c>
      <c r="G116" s="6">
        <v>2400</v>
      </c>
    </row>
    <row r="117" spans="1:7" ht="27" customHeight="1" outlineLevel="4">
      <c r="A117" s="18" t="s">
        <v>154</v>
      </c>
      <c r="B117" s="5" t="s">
        <v>32</v>
      </c>
      <c r="C117" s="5" t="s">
        <v>141</v>
      </c>
      <c r="D117" s="5" t="s">
        <v>155</v>
      </c>
      <c r="E117" s="5"/>
      <c r="F117" s="9">
        <f>F118</f>
        <v>108.4</v>
      </c>
      <c r="G117" s="9">
        <f>G118</f>
        <v>108.4</v>
      </c>
    </row>
    <row r="118" spans="1:7" ht="36.75" customHeight="1" outlineLevel="5">
      <c r="A118" s="18" t="s">
        <v>152</v>
      </c>
      <c r="B118" s="5" t="s">
        <v>32</v>
      </c>
      <c r="C118" s="5" t="s">
        <v>141</v>
      </c>
      <c r="D118" s="5" t="s">
        <v>156</v>
      </c>
      <c r="E118" s="5" t="s">
        <v>149</v>
      </c>
      <c r="F118" s="9">
        <v>108.4</v>
      </c>
      <c r="G118" s="9">
        <v>108.4</v>
      </c>
    </row>
    <row r="119" spans="1:7" ht="23.25" customHeight="1" outlineLevel="4">
      <c r="A119" s="18" t="s">
        <v>157</v>
      </c>
      <c r="B119" s="5" t="s">
        <v>32</v>
      </c>
      <c r="C119" s="5" t="s">
        <v>141</v>
      </c>
      <c r="D119" s="5" t="s">
        <v>158</v>
      </c>
      <c r="E119" s="5"/>
      <c r="F119" s="9">
        <f>F120</f>
        <v>30</v>
      </c>
      <c r="G119" s="9">
        <f>G120</f>
        <v>30</v>
      </c>
    </row>
    <row r="120" spans="1:7" ht="24" customHeight="1" outlineLevel="5">
      <c r="A120" s="18" t="s">
        <v>133</v>
      </c>
      <c r="B120" s="5" t="s">
        <v>32</v>
      </c>
      <c r="C120" s="5" t="s">
        <v>141</v>
      </c>
      <c r="D120" s="5" t="s">
        <v>159</v>
      </c>
      <c r="E120" s="5" t="s">
        <v>134</v>
      </c>
      <c r="F120" s="9">
        <v>30</v>
      </c>
      <c r="G120" s="9">
        <v>30</v>
      </c>
    </row>
    <row r="121" spans="1:7" ht="11.25" customHeight="1" outlineLevel="2">
      <c r="A121" s="19" t="s">
        <v>50</v>
      </c>
      <c r="B121" s="7" t="s">
        <v>32</v>
      </c>
      <c r="C121" s="7" t="s">
        <v>141</v>
      </c>
      <c r="D121" s="7" t="s">
        <v>51</v>
      </c>
      <c r="E121" s="7"/>
      <c r="F121" s="8">
        <f>F122</f>
        <v>16470.8</v>
      </c>
      <c r="G121" s="8">
        <f>G122</f>
        <v>16470.8</v>
      </c>
    </row>
    <row r="122" spans="1:7" ht="11.25" customHeight="1" outlineLevel="3">
      <c r="A122" s="18" t="s">
        <v>52</v>
      </c>
      <c r="B122" s="5" t="s">
        <v>32</v>
      </c>
      <c r="C122" s="5" t="s">
        <v>141</v>
      </c>
      <c r="D122" s="5" t="s">
        <v>53</v>
      </c>
      <c r="E122" s="5"/>
      <c r="F122" s="6">
        <f>F123</f>
        <v>16470.8</v>
      </c>
      <c r="G122" s="6">
        <f>G123</f>
        <v>16470.8</v>
      </c>
    </row>
    <row r="123" spans="1:7" ht="47.25" customHeight="1" outlineLevel="4">
      <c r="A123" s="18" t="s">
        <v>28</v>
      </c>
      <c r="B123" s="5" t="s">
        <v>32</v>
      </c>
      <c r="C123" s="5" t="s">
        <v>141</v>
      </c>
      <c r="D123" s="5" t="s">
        <v>56</v>
      </c>
      <c r="E123" s="5" t="s">
        <v>30</v>
      </c>
      <c r="F123" s="6">
        <v>16470.8</v>
      </c>
      <c r="G123" s="6">
        <v>16470.8</v>
      </c>
    </row>
    <row r="124" spans="1:7" ht="11.25" customHeight="1">
      <c r="A124" s="18" t="s">
        <v>160</v>
      </c>
      <c r="B124" s="5" t="s">
        <v>44</v>
      </c>
      <c r="C124" s="5"/>
      <c r="D124" s="5"/>
      <c r="E124" s="5"/>
      <c r="F124" s="6">
        <f>F125+F137+F155</f>
        <v>873109.1</v>
      </c>
      <c r="G124" s="6">
        <f>G125+G137+G155</f>
        <v>743185.4</v>
      </c>
    </row>
    <row r="125" spans="1:7" ht="11.25" customHeight="1" outlineLevel="1">
      <c r="A125" s="18" t="s">
        <v>161</v>
      </c>
      <c r="B125" s="5" t="s">
        <v>44</v>
      </c>
      <c r="C125" s="5" t="s">
        <v>21</v>
      </c>
      <c r="D125" s="5"/>
      <c r="E125" s="5"/>
      <c r="F125" s="6">
        <f>F126</f>
        <v>2992.3</v>
      </c>
      <c r="G125" s="6">
        <f>G126</f>
        <v>2992.3</v>
      </c>
    </row>
    <row r="126" spans="1:7" ht="11.25" customHeight="1" outlineLevel="2">
      <c r="A126" s="19" t="s">
        <v>88</v>
      </c>
      <c r="B126" s="7" t="s">
        <v>44</v>
      </c>
      <c r="C126" s="7" t="s">
        <v>21</v>
      </c>
      <c r="D126" s="7" t="s">
        <v>66</v>
      </c>
      <c r="E126" s="7"/>
      <c r="F126" s="8">
        <f>F127</f>
        <v>2992.3</v>
      </c>
      <c r="G126" s="8">
        <f>G127</f>
        <v>2992.3</v>
      </c>
    </row>
    <row r="127" spans="1:7" ht="11.25" customHeight="1" outlineLevel="3">
      <c r="A127" s="19" t="s">
        <v>162</v>
      </c>
      <c r="B127" s="7" t="s">
        <v>44</v>
      </c>
      <c r="C127" s="7" t="s">
        <v>21</v>
      </c>
      <c r="D127" s="7" t="s">
        <v>163</v>
      </c>
      <c r="E127" s="7"/>
      <c r="F127" s="8">
        <f>F128+F131+F135</f>
        <v>2992.3</v>
      </c>
      <c r="G127" s="8">
        <f>G128+G131+G135</f>
        <v>2992.3</v>
      </c>
    </row>
    <row r="128" spans="1:7" ht="21.75" customHeight="1" outlineLevel="4">
      <c r="A128" s="18" t="s">
        <v>164</v>
      </c>
      <c r="B128" s="5" t="s">
        <v>44</v>
      </c>
      <c r="C128" s="5" t="s">
        <v>21</v>
      </c>
      <c r="D128" s="5" t="s">
        <v>165</v>
      </c>
      <c r="E128" s="5"/>
      <c r="F128" s="9">
        <f>SUM(F129:F130)</f>
        <v>825</v>
      </c>
      <c r="G128" s="9">
        <f>SUM(G129:G130)</f>
        <v>825</v>
      </c>
    </row>
    <row r="129" spans="1:7" ht="21.75" customHeight="1" outlineLevel="5">
      <c r="A129" s="18" t="s">
        <v>39</v>
      </c>
      <c r="B129" s="5" t="s">
        <v>44</v>
      </c>
      <c r="C129" s="5" t="s">
        <v>21</v>
      </c>
      <c r="D129" s="5" t="s">
        <v>166</v>
      </c>
      <c r="E129" s="5" t="s">
        <v>40</v>
      </c>
      <c r="F129" s="9">
        <v>250</v>
      </c>
      <c r="G129" s="9">
        <v>250</v>
      </c>
    </row>
    <row r="130" spans="1:7" ht="36.75" customHeight="1" outlineLevel="5">
      <c r="A130" s="18" t="s">
        <v>167</v>
      </c>
      <c r="B130" s="5" t="s">
        <v>44</v>
      </c>
      <c r="C130" s="5" t="s">
        <v>21</v>
      </c>
      <c r="D130" s="5" t="s">
        <v>166</v>
      </c>
      <c r="E130" s="5" t="s">
        <v>149</v>
      </c>
      <c r="F130" s="9">
        <v>575</v>
      </c>
      <c r="G130" s="9">
        <v>575</v>
      </c>
    </row>
    <row r="131" spans="1:7" ht="11.25" customHeight="1" outlineLevel="4">
      <c r="A131" s="18" t="s">
        <v>168</v>
      </c>
      <c r="B131" s="5" t="s">
        <v>44</v>
      </c>
      <c r="C131" s="5" t="s">
        <v>21</v>
      </c>
      <c r="D131" s="5" t="s">
        <v>169</v>
      </c>
      <c r="E131" s="5"/>
      <c r="F131" s="6">
        <f>SUM(F132:F134)</f>
        <v>1270</v>
      </c>
      <c r="G131" s="6">
        <f>SUM(G132:G134)</f>
        <v>1270</v>
      </c>
    </row>
    <row r="132" spans="1:7" ht="47.25" customHeight="1" outlineLevel="5">
      <c r="A132" s="18" t="s">
        <v>170</v>
      </c>
      <c r="B132" s="5" t="s">
        <v>44</v>
      </c>
      <c r="C132" s="5" t="s">
        <v>21</v>
      </c>
      <c r="D132" s="5" t="s">
        <v>171</v>
      </c>
      <c r="E132" s="5" t="s">
        <v>134</v>
      </c>
      <c r="F132" s="9">
        <v>12</v>
      </c>
      <c r="G132" s="9">
        <v>12</v>
      </c>
    </row>
    <row r="133" spans="1:7" ht="46.5" customHeight="1" outlineLevel="5">
      <c r="A133" s="18" t="s">
        <v>28</v>
      </c>
      <c r="B133" s="5" t="s">
        <v>44</v>
      </c>
      <c r="C133" s="5" t="s">
        <v>21</v>
      </c>
      <c r="D133" s="5" t="s">
        <v>172</v>
      </c>
      <c r="E133" s="5" t="s">
        <v>30</v>
      </c>
      <c r="F133" s="9">
        <v>200</v>
      </c>
      <c r="G133" s="9">
        <v>200</v>
      </c>
    </row>
    <row r="134" spans="1:7" ht="24" customHeight="1" outlineLevel="5">
      <c r="A134" s="18" t="s">
        <v>39</v>
      </c>
      <c r="B134" s="5" t="s">
        <v>44</v>
      </c>
      <c r="C134" s="5" t="s">
        <v>21</v>
      </c>
      <c r="D134" s="5" t="s">
        <v>172</v>
      </c>
      <c r="E134" s="5" t="s">
        <v>40</v>
      </c>
      <c r="F134" s="6">
        <v>1058</v>
      </c>
      <c r="G134" s="6">
        <v>1058</v>
      </c>
    </row>
    <row r="135" spans="1:7" ht="11.25" customHeight="1" outlineLevel="4">
      <c r="A135" s="18" t="s">
        <v>173</v>
      </c>
      <c r="B135" s="5" t="s">
        <v>44</v>
      </c>
      <c r="C135" s="5" t="s">
        <v>21</v>
      </c>
      <c r="D135" s="5" t="s">
        <v>174</v>
      </c>
      <c r="E135" s="5"/>
      <c r="F135" s="9">
        <f>F136</f>
        <v>897.3</v>
      </c>
      <c r="G135" s="9">
        <f>G136</f>
        <v>897.3</v>
      </c>
    </row>
    <row r="136" spans="1:7" ht="37.5" customHeight="1" outlineLevel="5">
      <c r="A136" s="18" t="s">
        <v>167</v>
      </c>
      <c r="B136" s="5" t="s">
        <v>44</v>
      </c>
      <c r="C136" s="5" t="s">
        <v>21</v>
      </c>
      <c r="D136" s="5" t="s">
        <v>175</v>
      </c>
      <c r="E136" s="5" t="s">
        <v>149</v>
      </c>
      <c r="F136" s="9">
        <v>897.3</v>
      </c>
      <c r="G136" s="9">
        <v>897.3</v>
      </c>
    </row>
    <row r="137" spans="1:7" ht="11.25" customHeight="1" outlineLevel="1">
      <c r="A137" s="18" t="s">
        <v>176</v>
      </c>
      <c r="B137" s="5" t="s">
        <v>44</v>
      </c>
      <c r="C137" s="5" t="s">
        <v>139</v>
      </c>
      <c r="D137" s="5"/>
      <c r="E137" s="5"/>
      <c r="F137" s="6">
        <f>F138+F151</f>
        <v>787690.8999999999</v>
      </c>
      <c r="G137" s="6">
        <f>G138+G151</f>
        <v>646782.2</v>
      </c>
    </row>
    <row r="138" spans="1:7" ht="11.25" customHeight="1" outlineLevel="2">
      <c r="A138" s="19" t="s">
        <v>94</v>
      </c>
      <c r="B138" s="7" t="s">
        <v>44</v>
      </c>
      <c r="C138" s="7" t="s">
        <v>139</v>
      </c>
      <c r="D138" s="7" t="s">
        <v>95</v>
      </c>
      <c r="E138" s="7"/>
      <c r="F138" s="8">
        <f>F139+F142+F145+F148</f>
        <v>643437.7999999999</v>
      </c>
      <c r="G138" s="8">
        <f>G139+G142+G145+G148</f>
        <v>543923.6</v>
      </c>
    </row>
    <row r="139" spans="1:7" ht="21.75" customHeight="1" outlineLevel="3">
      <c r="A139" s="18" t="s">
        <v>177</v>
      </c>
      <c r="B139" s="5" t="s">
        <v>44</v>
      </c>
      <c r="C139" s="5" t="s">
        <v>139</v>
      </c>
      <c r="D139" s="5" t="s">
        <v>178</v>
      </c>
      <c r="E139" s="5"/>
      <c r="F139" s="6">
        <f>F140+F141</f>
        <v>33522.2</v>
      </c>
      <c r="G139" s="12"/>
    </row>
    <row r="140" spans="1:7" ht="36" customHeight="1" outlineLevel="4">
      <c r="A140" s="18" t="s">
        <v>179</v>
      </c>
      <c r="B140" s="5" t="s">
        <v>44</v>
      </c>
      <c r="C140" s="5" t="s">
        <v>139</v>
      </c>
      <c r="D140" s="5" t="s">
        <v>180</v>
      </c>
      <c r="E140" s="5" t="s">
        <v>181</v>
      </c>
      <c r="F140" s="6">
        <v>21888.4</v>
      </c>
      <c r="G140" s="12"/>
    </row>
    <row r="141" spans="1:7" ht="49.5" customHeight="1" outlineLevel="4">
      <c r="A141" s="18" t="s">
        <v>182</v>
      </c>
      <c r="B141" s="5" t="s">
        <v>44</v>
      </c>
      <c r="C141" s="5" t="s">
        <v>139</v>
      </c>
      <c r="D141" s="5" t="s">
        <v>183</v>
      </c>
      <c r="E141" s="5" t="s">
        <v>181</v>
      </c>
      <c r="F141" s="6">
        <v>11633.8</v>
      </c>
      <c r="G141" s="12"/>
    </row>
    <row r="142" spans="1:7" ht="11.25" customHeight="1" outlineLevel="3">
      <c r="A142" s="18" t="s">
        <v>184</v>
      </c>
      <c r="B142" s="5" t="s">
        <v>44</v>
      </c>
      <c r="C142" s="5" t="s">
        <v>139</v>
      </c>
      <c r="D142" s="5" t="s">
        <v>185</v>
      </c>
      <c r="E142" s="5"/>
      <c r="F142" s="6">
        <f>F143+F144</f>
        <v>7852.9</v>
      </c>
      <c r="G142" s="6">
        <f>G143+G144</f>
        <v>53352.9</v>
      </c>
    </row>
    <row r="143" spans="1:7" ht="38.25" customHeight="1" outlineLevel="4">
      <c r="A143" s="18" t="s">
        <v>186</v>
      </c>
      <c r="B143" s="5" t="s">
        <v>44</v>
      </c>
      <c r="C143" s="5" t="s">
        <v>139</v>
      </c>
      <c r="D143" s="5" t="s">
        <v>187</v>
      </c>
      <c r="E143" s="5" t="s">
        <v>40</v>
      </c>
      <c r="F143" s="12"/>
      <c r="G143" s="6">
        <v>37000</v>
      </c>
    </row>
    <row r="144" spans="1:7" ht="23.25" customHeight="1" outlineLevel="4">
      <c r="A144" s="18" t="s">
        <v>39</v>
      </c>
      <c r="B144" s="5" t="s">
        <v>44</v>
      </c>
      <c r="C144" s="5" t="s">
        <v>139</v>
      </c>
      <c r="D144" s="5" t="s">
        <v>188</v>
      </c>
      <c r="E144" s="5" t="s">
        <v>40</v>
      </c>
      <c r="F144" s="6">
        <f>6352.9+1500</f>
        <v>7852.9</v>
      </c>
      <c r="G144" s="6">
        <v>16352.9</v>
      </c>
    </row>
    <row r="145" spans="1:7" ht="11.25" customHeight="1" outlineLevel="3">
      <c r="A145" s="18" t="s">
        <v>189</v>
      </c>
      <c r="B145" s="5" t="s">
        <v>44</v>
      </c>
      <c r="C145" s="5" t="s">
        <v>139</v>
      </c>
      <c r="D145" s="5" t="s">
        <v>190</v>
      </c>
      <c r="E145" s="5"/>
      <c r="F145" s="6">
        <f>SUM(F146:F147)</f>
        <v>542373.6</v>
      </c>
      <c r="G145" s="6">
        <f>G146+G147</f>
        <v>440680.1</v>
      </c>
    </row>
    <row r="146" spans="1:7" ht="37.5" customHeight="1" outlineLevel="4">
      <c r="A146" s="18" t="s">
        <v>186</v>
      </c>
      <c r="B146" s="5" t="s">
        <v>44</v>
      </c>
      <c r="C146" s="5" t="s">
        <v>139</v>
      </c>
      <c r="D146" s="5" t="s">
        <v>191</v>
      </c>
      <c r="E146" s="5" t="s">
        <v>40</v>
      </c>
      <c r="F146" s="6">
        <v>109583.9</v>
      </c>
      <c r="G146" s="12"/>
    </row>
    <row r="147" spans="1:7" ht="36.75" customHeight="1" outlineLevel="4">
      <c r="A147" s="18" t="s">
        <v>192</v>
      </c>
      <c r="B147" s="5" t="s">
        <v>44</v>
      </c>
      <c r="C147" s="5" t="s">
        <v>139</v>
      </c>
      <c r="D147" s="5" t="s">
        <v>193</v>
      </c>
      <c r="E147" s="5" t="s">
        <v>40</v>
      </c>
      <c r="F147" s="6">
        <v>432789.7</v>
      </c>
      <c r="G147" s="6">
        <v>440680.1</v>
      </c>
    </row>
    <row r="148" spans="1:7" ht="11.25" customHeight="1" outlineLevel="3">
      <c r="A148" s="18" t="s">
        <v>194</v>
      </c>
      <c r="B148" s="5" t="s">
        <v>44</v>
      </c>
      <c r="C148" s="5" t="s">
        <v>139</v>
      </c>
      <c r="D148" s="5" t="s">
        <v>195</v>
      </c>
      <c r="E148" s="5"/>
      <c r="F148" s="6">
        <f>SUM(F149:F150)</f>
        <v>59689.1</v>
      </c>
      <c r="G148" s="6">
        <f>G149+G150</f>
        <v>49890.6</v>
      </c>
    </row>
    <row r="149" spans="1:7" ht="21.75" customHeight="1" outlineLevel="4">
      <c r="A149" s="18" t="s">
        <v>39</v>
      </c>
      <c r="B149" s="5" t="s">
        <v>44</v>
      </c>
      <c r="C149" s="5" t="s">
        <v>139</v>
      </c>
      <c r="D149" s="5" t="s">
        <v>196</v>
      </c>
      <c r="E149" s="5" t="s">
        <v>40</v>
      </c>
      <c r="F149" s="6">
        <v>23751.6</v>
      </c>
      <c r="G149" s="6">
        <v>13953.1</v>
      </c>
    </row>
    <row r="150" spans="1:7" ht="32.25" customHeight="1" outlineLevel="4">
      <c r="A150" s="18" t="s">
        <v>167</v>
      </c>
      <c r="B150" s="5" t="s">
        <v>44</v>
      </c>
      <c r="C150" s="5" t="s">
        <v>139</v>
      </c>
      <c r="D150" s="5" t="s">
        <v>196</v>
      </c>
      <c r="E150" s="5" t="s">
        <v>149</v>
      </c>
      <c r="F150" s="6">
        <v>35937.5</v>
      </c>
      <c r="G150" s="6">
        <v>35937.5</v>
      </c>
    </row>
    <row r="151" spans="1:7" ht="21.75" customHeight="1" outlineLevel="2">
      <c r="A151" s="19" t="s">
        <v>197</v>
      </c>
      <c r="B151" s="7" t="s">
        <v>44</v>
      </c>
      <c r="C151" s="7" t="s">
        <v>139</v>
      </c>
      <c r="D151" s="7" t="s">
        <v>139</v>
      </c>
      <c r="E151" s="7"/>
      <c r="F151" s="8">
        <f>F152</f>
        <v>144253.1</v>
      </c>
      <c r="G151" s="8">
        <f>G152</f>
        <v>102858.6</v>
      </c>
    </row>
    <row r="152" spans="1:7" ht="21.75" customHeight="1" outlineLevel="3">
      <c r="A152" s="18" t="s">
        <v>198</v>
      </c>
      <c r="B152" s="5" t="s">
        <v>44</v>
      </c>
      <c r="C152" s="5" t="s">
        <v>139</v>
      </c>
      <c r="D152" s="5" t="s">
        <v>199</v>
      </c>
      <c r="E152" s="5"/>
      <c r="F152" s="6">
        <f>SUM(F153:F154)</f>
        <v>144253.1</v>
      </c>
      <c r="G152" s="6">
        <f>G153+G154</f>
        <v>102858.6</v>
      </c>
    </row>
    <row r="153" spans="1:7" ht="21.75" customHeight="1" outlineLevel="4">
      <c r="A153" s="18" t="s">
        <v>39</v>
      </c>
      <c r="B153" s="5" t="s">
        <v>44</v>
      </c>
      <c r="C153" s="5" t="s">
        <v>139</v>
      </c>
      <c r="D153" s="5" t="s">
        <v>200</v>
      </c>
      <c r="E153" s="5" t="s">
        <v>40</v>
      </c>
      <c r="F153" s="6">
        <v>40000</v>
      </c>
      <c r="G153" s="12"/>
    </row>
    <row r="154" spans="1:7" ht="21.75" customHeight="1" outlineLevel="4">
      <c r="A154" s="18" t="s">
        <v>201</v>
      </c>
      <c r="B154" s="5" t="s">
        <v>44</v>
      </c>
      <c r="C154" s="5" t="s">
        <v>139</v>
      </c>
      <c r="D154" s="5" t="s">
        <v>202</v>
      </c>
      <c r="E154" s="5" t="s">
        <v>40</v>
      </c>
      <c r="F154" s="6">
        <v>104253.1</v>
      </c>
      <c r="G154" s="6">
        <v>102858.6</v>
      </c>
    </row>
    <row r="155" spans="1:7" ht="11.25" customHeight="1" outlineLevel="1">
      <c r="A155" s="18" t="s">
        <v>203</v>
      </c>
      <c r="B155" s="5" t="s">
        <v>44</v>
      </c>
      <c r="C155" s="5" t="s">
        <v>87</v>
      </c>
      <c r="D155" s="5"/>
      <c r="E155" s="5"/>
      <c r="F155" s="6">
        <f>F156+F162+F166+F169</f>
        <v>82425.90000000001</v>
      </c>
      <c r="G155" s="6">
        <f>G156+G162+G166+G169</f>
        <v>93410.90000000001</v>
      </c>
    </row>
    <row r="156" spans="1:7" ht="11.25" customHeight="1" outlineLevel="2">
      <c r="A156" s="19" t="s">
        <v>88</v>
      </c>
      <c r="B156" s="7" t="s">
        <v>44</v>
      </c>
      <c r="C156" s="7" t="s">
        <v>87</v>
      </c>
      <c r="D156" s="7" t="s">
        <v>66</v>
      </c>
      <c r="E156" s="7"/>
      <c r="F156" s="8">
        <f>F157</f>
        <v>5427.9</v>
      </c>
      <c r="G156" s="8">
        <f>G157</f>
        <v>5427.9</v>
      </c>
    </row>
    <row r="157" spans="1:7" ht="11.25" customHeight="1" outlineLevel="3">
      <c r="A157" s="19" t="s">
        <v>204</v>
      </c>
      <c r="B157" s="7" t="s">
        <v>44</v>
      </c>
      <c r="C157" s="7" t="s">
        <v>87</v>
      </c>
      <c r="D157" s="7" t="s">
        <v>205</v>
      </c>
      <c r="E157" s="7"/>
      <c r="F157" s="8">
        <f>F158+F160</f>
        <v>5427.9</v>
      </c>
      <c r="G157" s="8">
        <f>G158+G160</f>
        <v>5427.9</v>
      </c>
    </row>
    <row r="158" spans="1:7" ht="21.75" customHeight="1" outlineLevel="4">
      <c r="A158" s="18" t="s">
        <v>206</v>
      </c>
      <c r="B158" s="5" t="s">
        <v>44</v>
      </c>
      <c r="C158" s="5" t="s">
        <v>87</v>
      </c>
      <c r="D158" s="5" t="s">
        <v>207</v>
      </c>
      <c r="E158" s="5"/>
      <c r="F158" s="6">
        <f>F159</f>
        <v>5287.9</v>
      </c>
      <c r="G158" s="6">
        <f>G159</f>
        <v>5287.9</v>
      </c>
    </row>
    <row r="159" spans="1:7" ht="34.5" customHeight="1" outlineLevel="5">
      <c r="A159" s="18" t="s">
        <v>167</v>
      </c>
      <c r="B159" s="5" t="s">
        <v>44</v>
      </c>
      <c r="C159" s="5" t="s">
        <v>87</v>
      </c>
      <c r="D159" s="5" t="s">
        <v>208</v>
      </c>
      <c r="E159" s="5" t="s">
        <v>149</v>
      </c>
      <c r="F159" s="6">
        <v>5287.9</v>
      </c>
      <c r="G159" s="6">
        <v>5287.9</v>
      </c>
    </row>
    <row r="160" spans="1:7" ht="11.25" customHeight="1" outlineLevel="4">
      <c r="A160" s="18" t="s">
        <v>209</v>
      </c>
      <c r="B160" s="5" t="s">
        <v>44</v>
      </c>
      <c r="C160" s="5" t="s">
        <v>87</v>
      </c>
      <c r="D160" s="5" t="s">
        <v>210</v>
      </c>
      <c r="E160" s="5"/>
      <c r="F160" s="9">
        <f>F161</f>
        <v>140</v>
      </c>
      <c r="G160" s="9">
        <f>G161</f>
        <v>140</v>
      </c>
    </row>
    <row r="161" spans="1:7" ht="21.75" customHeight="1" outlineLevel="5">
      <c r="A161" s="18" t="s">
        <v>39</v>
      </c>
      <c r="B161" s="5" t="s">
        <v>44</v>
      </c>
      <c r="C161" s="5" t="s">
        <v>87</v>
      </c>
      <c r="D161" s="5" t="s">
        <v>211</v>
      </c>
      <c r="E161" s="5" t="s">
        <v>40</v>
      </c>
      <c r="F161" s="9">
        <v>140</v>
      </c>
      <c r="G161" s="9">
        <v>140</v>
      </c>
    </row>
    <row r="162" spans="1:7" ht="11.25" customHeight="1" outlineLevel="2">
      <c r="A162" s="19" t="s">
        <v>94</v>
      </c>
      <c r="B162" s="7" t="s">
        <v>44</v>
      </c>
      <c r="C162" s="7" t="s">
        <v>87</v>
      </c>
      <c r="D162" s="7" t="s">
        <v>95</v>
      </c>
      <c r="E162" s="7"/>
      <c r="F162" s="8">
        <f>F163</f>
        <v>7090.9</v>
      </c>
      <c r="G162" s="8">
        <f>G163</f>
        <v>18075.9</v>
      </c>
    </row>
    <row r="163" spans="1:7" ht="11.25" customHeight="1" outlineLevel="3">
      <c r="A163" s="18" t="s">
        <v>96</v>
      </c>
      <c r="B163" s="5" t="s">
        <v>44</v>
      </c>
      <c r="C163" s="5" t="s">
        <v>87</v>
      </c>
      <c r="D163" s="5" t="s">
        <v>97</v>
      </c>
      <c r="E163" s="5"/>
      <c r="F163" s="6">
        <f>SUM(F164:F165)</f>
        <v>7090.9</v>
      </c>
      <c r="G163" s="6">
        <f>SUM(G164:G165)</f>
        <v>18075.9</v>
      </c>
    </row>
    <row r="164" spans="1:7" ht="50.25" customHeight="1" outlineLevel="4">
      <c r="A164" s="18" t="s">
        <v>28</v>
      </c>
      <c r="B164" s="5" t="s">
        <v>44</v>
      </c>
      <c r="C164" s="5" t="s">
        <v>87</v>
      </c>
      <c r="D164" s="5" t="s">
        <v>98</v>
      </c>
      <c r="E164" s="5" t="s">
        <v>30</v>
      </c>
      <c r="F164" s="6">
        <v>1294.2</v>
      </c>
      <c r="G164" s="6">
        <v>1294.2</v>
      </c>
    </row>
    <row r="165" spans="1:7" ht="21.75" customHeight="1" outlineLevel="4">
      <c r="A165" s="18" t="s">
        <v>39</v>
      </c>
      <c r="B165" s="5" t="s">
        <v>44</v>
      </c>
      <c r="C165" s="5" t="s">
        <v>87</v>
      </c>
      <c r="D165" s="5" t="s">
        <v>98</v>
      </c>
      <c r="E165" s="5" t="s">
        <v>40</v>
      </c>
      <c r="F165" s="6">
        <v>5796.7</v>
      </c>
      <c r="G165" s="6">
        <v>16781.7</v>
      </c>
    </row>
    <row r="166" spans="1:7" ht="11.25" customHeight="1" outlineLevel="2">
      <c r="A166" s="19" t="s">
        <v>50</v>
      </c>
      <c r="B166" s="7" t="s">
        <v>44</v>
      </c>
      <c r="C166" s="7" t="s">
        <v>87</v>
      </c>
      <c r="D166" s="7" t="s">
        <v>51</v>
      </c>
      <c r="E166" s="7"/>
      <c r="F166" s="8">
        <f>F167</f>
        <v>46078</v>
      </c>
      <c r="G166" s="8">
        <f>G167</f>
        <v>46078</v>
      </c>
    </row>
    <row r="167" spans="1:7" ht="11.25" customHeight="1" outlineLevel="3">
      <c r="A167" s="18" t="s">
        <v>52</v>
      </c>
      <c r="B167" s="5" t="s">
        <v>44</v>
      </c>
      <c r="C167" s="5" t="s">
        <v>87</v>
      </c>
      <c r="D167" s="5" t="s">
        <v>53</v>
      </c>
      <c r="E167" s="5"/>
      <c r="F167" s="6">
        <f>F168</f>
        <v>46078</v>
      </c>
      <c r="G167" s="6">
        <f>G168</f>
        <v>46078</v>
      </c>
    </row>
    <row r="168" spans="1:7" ht="48" customHeight="1" outlineLevel="4">
      <c r="A168" s="18" t="s">
        <v>28</v>
      </c>
      <c r="B168" s="5" t="s">
        <v>44</v>
      </c>
      <c r="C168" s="5" t="s">
        <v>87</v>
      </c>
      <c r="D168" s="5" t="s">
        <v>56</v>
      </c>
      <c r="E168" s="5" t="s">
        <v>30</v>
      </c>
      <c r="F168" s="6">
        <v>46078</v>
      </c>
      <c r="G168" s="6">
        <v>46078</v>
      </c>
    </row>
    <row r="169" spans="1:7" ht="11.25" customHeight="1" outlineLevel="2">
      <c r="A169" s="19" t="s">
        <v>59</v>
      </c>
      <c r="B169" s="7" t="s">
        <v>44</v>
      </c>
      <c r="C169" s="7" t="s">
        <v>87</v>
      </c>
      <c r="D169" s="7" t="s">
        <v>60</v>
      </c>
      <c r="E169" s="7"/>
      <c r="F169" s="8">
        <f>F170</f>
        <v>23829.100000000002</v>
      </c>
      <c r="G169" s="8">
        <f>G170</f>
        <v>23829.100000000002</v>
      </c>
    </row>
    <row r="170" spans="1:7" ht="11.25" customHeight="1" outlineLevel="3">
      <c r="A170" s="19" t="s">
        <v>120</v>
      </c>
      <c r="B170" s="7" t="s">
        <v>44</v>
      </c>
      <c r="C170" s="7" t="s">
        <v>87</v>
      </c>
      <c r="D170" s="7" t="s">
        <v>121</v>
      </c>
      <c r="E170" s="7"/>
      <c r="F170" s="8">
        <f>F171+F175</f>
        <v>23829.100000000002</v>
      </c>
      <c r="G170" s="8">
        <f>G171+G175</f>
        <v>23829.100000000002</v>
      </c>
    </row>
    <row r="171" spans="1:7" ht="11.25" customHeight="1" outlineLevel="4">
      <c r="A171" s="18" t="s">
        <v>120</v>
      </c>
      <c r="B171" s="5" t="s">
        <v>44</v>
      </c>
      <c r="C171" s="5" t="s">
        <v>87</v>
      </c>
      <c r="D171" s="5" t="s">
        <v>122</v>
      </c>
      <c r="E171" s="5"/>
      <c r="F171" s="6">
        <f>SUM(F172:F174)</f>
        <v>23730.100000000002</v>
      </c>
      <c r="G171" s="6">
        <f>SUM(G172:G174)</f>
        <v>23730.100000000002</v>
      </c>
    </row>
    <row r="172" spans="1:7" ht="48.75" customHeight="1" outlineLevel="5">
      <c r="A172" s="18" t="s">
        <v>28</v>
      </c>
      <c r="B172" s="5" t="s">
        <v>44</v>
      </c>
      <c r="C172" s="5" t="s">
        <v>87</v>
      </c>
      <c r="D172" s="5" t="s">
        <v>126</v>
      </c>
      <c r="E172" s="5" t="s">
        <v>30</v>
      </c>
      <c r="F172" s="6">
        <v>17970.4</v>
      </c>
      <c r="G172" s="6">
        <v>17970.4</v>
      </c>
    </row>
    <row r="173" spans="1:7" ht="21.75" customHeight="1" outlineLevel="5">
      <c r="A173" s="18" t="s">
        <v>39</v>
      </c>
      <c r="B173" s="5" t="s">
        <v>44</v>
      </c>
      <c r="C173" s="5" t="s">
        <v>87</v>
      </c>
      <c r="D173" s="5" t="s">
        <v>126</v>
      </c>
      <c r="E173" s="5" t="s">
        <v>40</v>
      </c>
      <c r="F173" s="6">
        <v>4907</v>
      </c>
      <c r="G173" s="6">
        <v>4907</v>
      </c>
    </row>
    <row r="174" spans="1:7" ht="24.75" customHeight="1" outlineLevel="5">
      <c r="A174" s="18" t="s">
        <v>41</v>
      </c>
      <c r="B174" s="5" t="s">
        <v>44</v>
      </c>
      <c r="C174" s="5" t="s">
        <v>87</v>
      </c>
      <c r="D174" s="5" t="s">
        <v>126</v>
      </c>
      <c r="E174" s="5" t="s">
        <v>42</v>
      </c>
      <c r="F174" s="9">
        <v>852.7</v>
      </c>
      <c r="G174" s="9">
        <v>852.7</v>
      </c>
    </row>
    <row r="175" spans="1:7" ht="11.25" customHeight="1" outlineLevel="4">
      <c r="A175" s="18" t="s">
        <v>130</v>
      </c>
      <c r="B175" s="5" t="s">
        <v>44</v>
      </c>
      <c r="C175" s="5" t="s">
        <v>87</v>
      </c>
      <c r="D175" s="5" t="s">
        <v>131</v>
      </c>
      <c r="E175" s="5"/>
      <c r="F175" s="9">
        <f>F176</f>
        <v>99</v>
      </c>
      <c r="G175" s="9">
        <f>G176</f>
        <v>99</v>
      </c>
    </row>
    <row r="176" spans="1:7" ht="21.75" customHeight="1" outlineLevel="5">
      <c r="A176" s="18" t="s">
        <v>39</v>
      </c>
      <c r="B176" s="5" t="s">
        <v>44</v>
      </c>
      <c r="C176" s="5" t="s">
        <v>87</v>
      </c>
      <c r="D176" s="5" t="s">
        <v>132</v>
      </c>
      <c r="E176" s="5" t="s">
        <v>40</v>
      </c>
      <c r="F176" s="9">
        <v>99</v>
      </c>
      <c r="G176" s="9">
        <v>99</v>
      </c>
    </row>
    <row r="177" spans="1:7" ht="11.25" customHeight="1">
      <c r="A177" s="18" t="s">
        <v>212</v>
      </c>
      <c r="B177" s="5" t="s">
        <v>58</v>
      </c>
      <c r="C177" s="5"/>
      <c r="D177" s="5"/>
      <c r="E177" s="5"/>
      <c r="F177" s="6">
        <f>F178+F185+F191+F210</f>
        <v>627784</v>
      </c>
      <c r="G177" s="6">
        <f>G178+G185+G191+G210</f>
        <v>387625.7</v>
      </c>
    </row>
    <row r="178" spans="1:7" ht="11.25" customHeight="1" outlineLevel="1">
      <c r="A178" s="18" t="s">
        <v>213</v>
      </c>
      <c r="B178" s="5" t="s">
        <v>58</v>
      </c>
      <c r="C178" s="5" t="s">
        <v>21</v>
      </c>
      <c r="D178" s="5"/>
      <c r="E178" s="5"/>
      <c r="F178" s="6">
        <f>F179+F181</f>
        <v>6910.5</v>
      </c>
      <c r="G178" s="6">
        <f>G179+G181</f>
        <v>1000</v>
      </c>
    </row>
    <row r="179" spans="1:7" ht="36" customHeight="1" outlineLevel="2">
      <c r="A179" s="18" t="s">
        <v>214</v>
      </c>
      <c r="B179" s="5" t="s">
        <v>58</v>
      </c>
      <c r="C179" s="5" t="s">
        <v>21</v>
      </c>
      <c r="D179" s="5" t="s">
        <v>215</v>
      </c>
      <c r="E179" s="5"/>
      <c r="F179" s="6">
        <f>F180</f>
        <v>5910.5</v>
      </c>
      <c r="G179" s="12"/>
    </row>
    <row r="180" spans="1:7" ht="48.75" customHeight="1" outlineLevel="3">
      <c r="A180" s="18" t="s">
        <v>216</v>
      </c>
      <c r="B180" s="5" t="s">
        <v>58</v>
      </c>
      <c r="C180" s="5" t="s">
        <v>21</v>
      </c>
      <c r="D180" s="5" t="s">
        <v>217</v>
      </c>
      <c r="E180" s="5" t="s">
        <v>181</v>
      </c>
      <c r="F180" s="6">
        <v>5910.5</v>
      </c>
      <c r="G180" s="12"/>
    </row>
    <row r="181" spans="1:7" ht="11.25" customHeight="1" outlineLevel="2">
      <c r="A181" s="19" t="s">
        <v>59</v>
      </c>
      <c r="B181" s="7" t="s">
        <v>58</v>
      </c>
      <c r="C181" s="7" t="s">
        <v>21</v>
      </c>
      <c r="D181" s="7" t="s">
        <v>60</v>
      </c>
      <c r="E181" s="7"/>
      <c r="F181" s="8">
        <f aca="true" t="shared" si="3" ref="F181:G183">F182</f>
        <v>1000</v>
      </c>
      <c r="G181" s="8">
        <f t="shared" si="3"/>
        <v>1000</v>
      </c>
    </row>
    <row r="182" spans="1:7" ht="11.25" customHeight="1" outlineLevel="3">
      <c r="A182" s="19" t="s">
        <v>120</v>
      </c>
      <c r="B182" s="7" t="s">
        <v>58</v>
      </c>
      <c r="C182" s="7" t="s">
        <v>21</v>
      </c>
      <c r="D182" s="7" t="s">
        <v>121</v>
      </c>
      <c r="E182" s="7"/>
      <c r="F182" s="8">
        <f t="shared" si="3"/>
        <v>1000</v>
      </c>
      <c r="G182" s="8">
        <f t="shared" si="3"/>
        <v>1000</v>
      </c>
    </row>
    <row r="183" spans="1:7" ht="21.75" customHeight="1" outlineLevel="4">
      <c r="A183" s="18" t="s">
        <v>127</v>
      </c>
      <c r="B183" s="5" t="s">
        <v>58</v>
      </c>
      <c r="C183" s="5" t="s">
        <v>21</v>
      </c>
      <c r="D183" s="5" t="s">
        <v>128</v>
      </c>
      <c r="E183" s="5"/>
      <c r="F183" s="6">
        <f t="shared" si="3"/>
        <v>1000</v>
      </c>
      <c r="G183" s="6">
        <f t="shared" si="3"/>
        <v>1000</v>
      </c>
    </row>
    <row r="184" spans="1:7" ht="24" customHeight="1" outlineLevel="5">
      <c r="A184" s="18" t="s">
        <v>218</v>
      </c>
      <c r="B184" s="5" t="s">
        <v>58</v>
      </c>
      <c r="C184" s="5" t="s">
        <v>21</v>
      </c>
      <c r="D184" s="5" t="s">
        <v>129</v>
      </c>
      <c r="E184" s="5" t="s">
        <v>181</v>
      </c>
      <c r="F184" s="6">
        <v>1000</v>
      </c>
      <c r="G184" s="6">
        <v>1000</v>
      </c>
    </row>
    <row r="185" spans="1:7" ht="11.25" customHeight="1" outlineLevel="1">
      <c r="A185" s="18" t="s">
        <v>219</v>
      </c>
      <c r="B185" s="5" t="s">
        <v>58</v>
      </c>
      <c r="C185" s="5" t="s">
        <v>23</v>
      </c>
      <c r="D185" s="5"/>
      <c r="E185" s="5"/>
      <c r="F185" s="6">
        <f>F186</f>
        <v>163429</v>
      </c>
      <c r="G185" s="6">
        <f>G186</f>
        <v>56929.4</v>
      </c>
    </row>
    <row r="186" spans="1:7" ht="11.25" customHeight="1" outlineLevel="2">
      <c r="A186" s="19" t="s">
        <v>94</v>
      </c>
      <c r="B186" s="7" t="s">
        <v>58</v>
      </c>
      <c r="C186" s="7" t="s">
        <v>23</v>
      </c>
      <c r="D186" s="7" t="s">
        <v>95</v>
      </c>
      <c r="E186" s="7"/>
      <c r="F186" s="8">
        <f>F187</f>
        <v>163429</v>
      </c>
      <c r="G186" s="8">
        <f>G187</f>
        <v>56929.4</v>
      </c>
    </row>
    <row r="187" spans="1:7" ht="21.75" customHeight="1" outlineLevel="3">
      <c r="A187" s="18" t="s">
        <v>220</v>
      </c>
      <c r="B187" s="5" t="s">
        <v>58</v>
      </c>
      <c r="C187" s="5" t="s">
        <v>23</v>
      </c>
      <c r="D187" s="5" t="s">
        <v>221</v>
      </c>
      <c r="E187" s="5"/>
      <c r="F187" s="6">
        <f>SUM(F188:F190)</f>
        <v>163429</v>
      </c>
      <c r="G187" s="6">
        <f>SUM(G188:G190)</f>
        <v>56929.4</v>
      </c>
    </row>
    <row r="188" spans="1:7" ht="21.75" customHeight="1" outlineLevel="4">
      <c r="A188" s="18" t="s">
        <v>39</v>
      </c>
      <c r="B188" s="5" t="s">
        <v>58</v>
      </c>
      <c r="C188" s="5" t="s">
        <v>23</v>
      </c>
      <c r="D188" s="5" t="s">
        <v>222</v>
      </c>
      <c r="E188" s="5" t="s">
        <v>40</v>
      </c>
      <c r="F188" s="9">
        <v>809.4</v>
      </c>
      <c r="G188" s="9">
        <v>809.4</v>
      </c>
    </row>
    <row r="189" spans="1:7" ht="60.75" customHeight="1" outlineLevel="4">
      <c r="A189" s="18" t="s">
        <v>223</v>
      </c>
      <c r="B189" s="5" t="s">
        <v>58</v>
      </c>
      <c r="C189" s="5" t="s">
        <v>23</v>
      </c>
      <c r="D189" s="5" t="s">
        <v>224</v>
      </c>
      <c r="E189" s="5" t="s">
        <v>40</v>
      </c>
      <c r="F189" s="6">
        <v>69819.6</v>
      </c>
      <c r="G189" s="6">
        <v>56120</v>
      </c>
    </row>
    <row r="190" spans="1:7" ht="36.75" customHeight="1" outlineLevel="4">
      <c r="A190" s="18" t="s">
        <v>225</v>
      </c>
      <c r="B190" s="5" t="s">
        <v>58</v>
      </c>
      <c r="C190" s="5" t="s">
        <v>23</v>
      </c>
      <c r="D190" s="5" t="s">
        <v>226</v>
      </c>
      <c r="E190" s="5" t="s">
        <v>181</v>
      </c>
      <c r="F190" s="6">
        <v>92800</v>
      </c>
      <c r="G190" s="12"/>
    </row>
    <row r="191" spans="1:7" ht="11.25" customHeight="1" outlineLevel="1">
      <c r="A191" s="18" t="s">
        <v>227</v>
      </c>
      <c r="B191" s="5" t="s">
        <v>58</v>
      </c>
      <c r="C191" s="5" t="s">
        <v>32</v>
      </c>
      <c r="D191" s="5"/>
      <c r="E191" s="5"/>
      <c r="F191" s="6">
        <f>F192+F207</f>
        <v>332211</v>
      </c>
      <c r="G191" s="6">
        <f>G192+G207</f>
        <v>200898.4</v>
      </c>
    </row>
    <row r="192" spans="1:7" ht="11.25" customHeight="1" outlineLevel="2">
      <c r="A192" s="19" t="s">
        <v>94</v>
      </c>
      <c r="B192" s="7" t="s">
        <v>58</v>
      </c>
      <c r="C192" s="7" t="s">
        <v>32</v>
      </c>
      <c r="D192" s="7" t="s">
        <v>95</v>
      </c>
      <c r="E192" s="7"/>
      <c r="F192" s="8">
        <f>F193+F196+F198+F202</f>
        <v>289742.6</v>
      </c>
      <c r="G192" s="8">
        <f>G193+G196+G198+G202</f>
        <v>157035.5</v>
      </c>
    </row>
    <row r="193" spans="1:7" ht="11.25" customHeight="1" outlineLevel="3">
      <c r="A193" s="18" t="s">
        <v>228</v>
      </c>
      <c r="B193" s="5" t="s">
        <v>58</v>
      </c>
      <c r="C193" s="5" t="s">
        <v>32</v>
      </c>
      <c r="D193" s="5" t="s">
        <v>229</v>
      </c>
      <c r="E193" s="5"/>
      <c r="F193" s="6">
        <f>SUM(F194:F195)</f>
        <v>203042.1</v>
      </c>
      <c r="G193" s="6">
        <f>SUM(G194:G195)</f>
        <v>35201.1</v>
      </c>
    </row>
    <row r="194" spans="1:7" ht="21.75" customHeight="1" outlineLevel="4">
      <c r="A194" s="18" t="s">
        <v>39</v>
      </c>
      <c r="B194" s="5" t="s">
        <v>58</v>
      </c>
      <c r="C194" s="5" t="s">
        <v>32</v>
      </c>
      <c r="D194" s="5" t="s">
        <v>230</v>
      </c>
      <c r="E194" s="5" t="s">
        <v>40</v>
      </c>
      <c r="F194" s="6">
        <v>18055.1</v>
      </c>
      <c r="G194" s="6">
        <v>35201.1</v>
      </c>
    </row>
    <row r="195" spans="1:7" ht="61.5" customHeight="1" outlineLevel="4">
      <c r="A195" s="18" t="s">
        <v>231</v>
      </c>
      <c r="B195" s="5" t="s">
        <v>58</v>
      </c>
      <c r="C195" s="5" t="s">
        <v>32</v>
      </c>
      <c r="D195" s="5" t="s">
        <v>232</v>
      </c>
      <c r="E195" s="5" t="s">
        <v>181</v>
      </c>
      <c r="F195" s="6">
        <v>184987</v>
      </c>
      <c r="G195" s="12"/>
    </row>
    <row r="196" spans="1:7" ht="11.25" customHeight="1" outlineLevel="3">
      <c r="A196" s="18" t="s">
        <v>233</v>
      </c>
      <c r="B196" s="5" t="s">
        <v>58</v>
      </c>
      <c r="C196" s="5" t="s">
        <v>32</v>
      </c>
      <c r="D196" s="5" t="s">
        <v>234</v>
      </c>
      <c r="E196" s="5"/>
      <c r="F196" s="6">
        <f>F197</f>
        <v>24455.6</v>
      </c>
      <c r="G196" s="6">
        <f>G197</f>
        <v>24455.6</v>
      </c>
    </row>
    <row r="197" spans="1:7" ht="27" customHeight="1" outlineLevel="4">
      <c r="A197" s="18" t="s">
        <v>39</v>
      </c>
      <c r="B197" s="5" t="s">
        <v>58</v>
      </c>
      <c r="C197" s="5" t="s">
        <v>32</v>
      </c>
      <c r="D197" s="5" t="s">
        <v>235</v>
      </c>
      <c r="E197" s="5" t="s">
        <v>40</v>
      </c>
      <c r="F197" s="6">
        <v>24455.6</v>
      </c>
      <c r="G197" s="6">
        <v>24455.6</v>
      </c>
    </row>
    <row r="198" spans="1:7" ht="11.25" customHeight="1" outlineLevel="3">
      <c r="A198" s="18" t="s">
        <v>236</v>
      </c>
      <c r="B198" s="5" t="s">
        <v>58</v>
      </c>
      <c r="C198" s="5" t="s">
        <v>32</v>
      </c>
      <c r="D198" s="5" t="s">
        <v>237</v>
      </c>
      <c r="E198" s="5"/>
      <c r="F198" s="6">
        <f>SUM(F199:F201)</f>
        <v>5129.9</v>
      </c>
      <c r="G198" s="6">
        <f>SUM(G199:G201)</f>
        <v>77713.79999999999</v>
      </c>
    </row>
    <row r="199" spans="1:7" ht="48" customHeight="1" outlineLevel="4">
      <c r="A199" s="18" t="s">
        <v>238</v>
      </c>
      <c r="B199" s="5" t="s">
        <v>58</v>
      </c>
      <c r="C199" s="5" t="s">
        <v>32</v>
      </c>
      <c r="D199" s="5" t="s">
        <v>239</v>
      </c>
      <c r="E199" s="5" t="s">
        <v>149</v>
      </c>
      <c r="F199" s="12"/>
      <c r="G199" s="6">
        <v>72583.9</v>
      </c>
    </row>
    <row r="200" spans="1:7" ht="21.75" customHeight="1" outlineLevel="4">
      <c r="A200" s="18" t="s">
        <v>218</v>
      </c>
      <c r="B200" s="5" t="s">
        <v>58</v>
      </c>
      <c r="C200" s="5" t="s">
        <v>32</v>
      </c>
      <c r="D200" s="5" t="s">
        <v>240</v>
      </c>
      <c r="E200" s="5" t="s">
        <v>181</v>
      </c>
      <c r="F200" s="6">
        <v>2994.7</v>
      </c>
      <c r="G200" s="6">
        <v>2994.7</v>
      </c>
    </row>
    <row r="201" spans="1:7" ht="32.25" customHeight="1" outlineLevel="4">
      <c r="A201" s="18" t="s">
        <v>167</v>
      </c>
      <c r="B201" s="5" t="s">
        <v>58</v>
      </c>
      <c r="C201" s="5" t="s">
        <v>32</v>
      </c>
      <c r="D201" s="5" t="s">
        <v>240</v>
      </c>
      <c r="E201" s="5" t="s">
        <v>149</v>
      </c>
      <c r="F201" s="6">
        <v>2135.2</v>
      </c>
      <c r="G201" s="6">
        <v>2135.2</v>
      </c>
    </row>
    <row r="202" spans="1:7" ht="21.75" customHeight="1" outlineLevel="3">
      <c r="A202" s="18" t="s">
        <v>241</v>
      </c>
      <c r="B202" s="5" t="s">
        <v>58</v>
      </c>
      <c r="C202" s="5" t="s">
        <v>32</v>
      </c>
      <c r="D202" s="5" t="s">
        <v>242</v>
      </c>
      <c r="E202" s="5"/>
      <c r="F202" s="6">
        <f>SUM(F203:F206)</f>
        <v>57115</v>
      </c>
      <c r="G202" s="6">
        <f>SUM(G203:G206)</f>
        <v>19665</v>
      </c>
    </row>
    <row r="203" spans="1:7" ht="45.75" customHeight="1" outlineLevel="4">
      <c r="A203" s="18" t="s">
        <v>28</v>
      </c>
      <c r="B203" s="5" t="s">
        <v>58</v>
      </c>
      <c r="C203" s="5" t="s">
        <v>32</v>
      </c>
      <c r="D203" s="5" t="s">
        <v>243</v>
      </c>
      <c r="E203" s="5" t="s">
        <v>30</v>
      </c>
      <c r="F203" s="6">
        <v>9754.6</v>
      </c>
      <c r="G203" s="6">
        <v>9754.6</v>
      </c>
    </row>
    <row r="204" spans="1:7" ht="21.75" customHeight="1" outlineLevel="4">
      <c r="A204" s="18" t="s">
        <v>39</v>
      </c>
      <c r="B204" s="5" t="s">
        <v>58</v>
      </c>
      <c r="C204" s="5" t="s">
        <v>32</v>
      </c>
      <c r="D204" s="5" t="s">
        <v>243</v>
      </c>
      <c r="E204" s="5" t="s">
        <v>40</v>
      </c>
      <c r="F204" s="6">
        <v>9670.3</v>
      </c>
      <c r="G204" s="6">
        <v>9670.3</v>
      </c>
    </row>
    <row r="205" spans="1:7" ht="21.75" customHeight="1" outlineLevel="4">
      <c r="A205" s="18" t="s">
        <v>218</v>
      </c>
      <c r="B205" s="5" t="s">
        <v>58</v>
      </c>
      <c r="C205" s="5" t="s">
        <v>32</v>
      </c>
      <c r="D205" s="5" t="s">
        <v>243</v>
      </c>
      <c r="E205" s="5" t="s">
        <v>181</v>
      </c>
      <c r="F205" s="6">
        <v>37450</v>
      </c>
      <c r="G205" s="12"/>
    </row>
    <row r="206" spans="1:7" ht="21.75" customHeight="1" outlineLevel="4">
      <c r="A206" s="18" t="s">
        <v>41</v>
      </c>
      <c r="B206" s="5" t="s">
        <v>58</v>
      </c>
      <c r="C206" s="5" t="s">
        <v>32</v>
      </c>
      <c r="D206" s="5" t="s">
        <v>243</v>
      </c>
      <c r="E206" s="5" t="s">
        <v>42</v>
      </c>
      <c r="F206" s="9">
        <v>240.1</v>
      </c>
      <c r="G206" s="9">
        <v>240.1</v>
      </c>
    </row>
    <row r="207" spans="1:7" ht="21.75" customHeight="1" outlineLevel="2">
      <c r="A207" s="19" t="s">
        <v>197</v>
      </c>
      <c r="B207" s="7" t="s">
        <v>58</v>
      </c>
      <c r="C207" s="7" t="s">
        <v>32</v>
      </c>
      <c r="D207" s="7" t="s">
        <v>139</v>
      </c>
      <c r="E207" s="7"/>
      <c r="F207" s="8">
        <f>F208</f>
        <v>42468.4</v>
      </c>
      <c r="G207" s="8">
        <f>G208</f>
        <v>43862.9</v>
      </c>
    </row>
    <row r="208" spans="1:7" ht="21.75" customHeight="1" outlineLevel="3">
      <c r="A208" s="18" t="s">
        <v>244</v>
      </c>
      <c r="B208" s="5" t="s">
        <v>58</v>
      </c>
      <c r="C208" s="5" t="s">
        <v>32</v>
      </c>
      <c r="D208" s="5" t="s">
        <v>245</v>
      </c>
      <c r="E208" s="5"/>
      <c r="F208" s="6">
        <f>F209</f>
        <v>42468.4</v>
      </c>
      <c r="G208" s="6">
        <f>G209</f>
        <v>43862.9</v>
      </c>
    </row>
    <row r="209" spans="1:7" ht="21.75" customHeight="1" outlineLevel="4">
      <c r="A209" s="18" t="s">
        <v>246</v>
      </c>
      <c r="B209" s="5" t="s">
        <v>58</v>
      </c>
      <c r="C209" s="5" t="s">
        <v>32</v>
      </c>
      <c r="D209" s="5" t="s">
        <v>247</v>
      </c>
      <c r="E209" s="5" t="s">
        <v>40</v>
      </c>
      <c r="F209" s="6">
        <f>42468.3+0.1</f>
        <v>42468.4</v>
      </c>
      <c r="G209" s="6">
        <f>43862.8+0.1</f>
        <v>43862.9</v>
      </c>
    </row>
    <row r="210" spans="1:7" ht="11.25" customHeight="1" outlineLevel="1">
      <c r="A210" s="18" t="s">
        <v>248</v>
      </c>
      <c r="B210" s="5" t="s">
        <v>58</v>
      </c>
      <c r="C210" s="5" t="s">
        <v>58</v>
      </c>
      <c r="D210" s="5"/>
      <c r="E210" s="5"/>
      <c r="F210" s="6">
        <f>F211+F215</f>
        <v>125233.5</v>
      </c>
      <c r="G210" s="6">
        <f>G211+G215</f>
        <v>128797.90000000001</v>
      </c>
    </row>
    <row r="211" spans="1:7" ht="11.25" customHeight="1" outlineLevel="2">
      <c r="A211" s="19" t="s">
        <v>50</v>
      </c>
      <c r="B211" s="7" t="s">
        <v>58</v>
      </c>
      <c r="C211" s="7" t="s">
        <v>58</v>
      </c>
      <c r="D211" s="7" t="s">
        <v>51</v>
      </c>
      <c r="E211" s="7"/>
      <c r="F211" s="8">
        <f>F212</f>
        <v>53947.600000000006</v>
      </c>
      <c r="G211" s="8">
        <f>G212</f>
        <v>53947.600000000006</v>
      </c>
    </row>
    <row r="212" spans="1:7" ht="11.25" customHeight="1" outlineLevel="3">
      <c r="A212" s="18" t="s">
        <v>52</v>
      </c>
      <c r="B212" s="5" t="s">
        <v>58</v>
      </c>
      <c r="C212" s="5" t="s">
        <v>58</v>
      </c>
      <c r="D212" s="5" t="s">
        <v>53</v>
      </c>
      <c r="E212" s="5"/>
      <c r="F212" s="6">
        <f>SUM(F213:F214)</f>
        <v>53947.600000000006</v>
      </c>
      <c r="G212" s="6">
        <f>G213+G214</f>
        <v>53947.600000000006</v>
      </c>
    </row>
    <row r="213" spans="1:7" ht="63.75" customHeight="1" outlineLevel="4">
      <c r="A213" s="18" t="s">
        <v>249</v>
      </c>
      <c r="B213" s="5" t="s">
        <v>58</v>
      </c>
      <c r="C213" s="5" t="s">
        <v>58</v>
      </c>
      <c r="D213" s="5" t="s">
        <v>250</v>
      </c>
      <c r="E213" s="5" t="s">
        <v>30</v>
      </c>
      <c r="F213" s="9">
        <v>461.8</v>
      </c>
      <c r="G213" s="9">
        <v>461.8</v>
      </c>
    </row>
    <row r="214" spans="1:7" ht="47.25" customHeight="1" outlineLevel="4">
      <c r="A214" s="18" t="s">
        <v>28</v>
      </c>
      <c r="B214" s="5" t="s">
        <v>58</v>
      </c>
      <c r="C214" s="5" t="s">
        <v>58</v>
      </c>
      <c r="D214" s="5" t="s">
        <v>56</v>
      </c>
      <c r="E214" s="5" t="s">
        <v>30</v>
      </c>
      <c r="F214" s="6">
        <v>53485.8</v>
      </c>
      <c r="G214" s="6">
        <v>53485.8</v>
      </c>
    </row>
    <row r="215" spans="1:7" ht="11.25" customHeight="1" outlineLevel="2">
      <c r="A215" s="19" t="s">
        <v>59</v>
      </c>
      <c r="B215" s="7" t="s">
        <v>58</v>
      </c>
      <c r="C215" s="7" t="s">
        <v>58</v>
      </c>
      <c r="D215" s="7" t="s">
        <v>60</v>
      </c>
      <c r="E215" s="7"/>
      <c r="F215" s="8">
        <f aca="true" t="shared" si="4" ref="F215:G217">F216</f>
        <v>71285.9</v>
      </c>
      <c r="G215" s="8">
        <f t="shared" si="4"/>
        <v>74850.3</v>
      </c>
    </row>
    <row r="216" spans="1:7" ht="11.25" customHeight="1" outlineLevel="3">
      <c r="A216" s="19" t="s">
        <v>120</v>
      </c>
      <c r="B216" s="7" t="s">
        <v>58</v>
      </c>
      <c r="C216" s="7" t="s">
        <v>58</v>
      </c>
      <c r="D216" s="7" t="s">
        <v>121</v>
      </c>
      <c r="E216" s="7"/>
      <c r="F216" s="8">
        <f t="shared" si="4"/>
        <v>71285.9</v>
      </c>
      <c r="G216" s="8">
        <f t="shared" si="4"/>
        <v>74850.3</v>
      </c>
    </row>
    <row r="217" spans="1:7" ht="11.25" customHeight="1" outlineLevel="4">
      <c r="A217" s="18" t="s">
        <v>251</v>
      </c>
      <c r="B217" s="5" t="s">
        <v>58</v>
      </c>
      <c r="C217" s="5" t="s">
        <v>58</v>
      </c>
      <c r="D217" s="5" t="s">
        <v>252</v>
      </c>
      <c r="E217" s="5"/>
      <c r="F217" s="6">
        <f t="shared" si="4"/>
        <v>71285.9</v>
      </c>
      <c r="G217" s="6">
        <f t="shared" si="4"/>
        <v>74850.3</v>
      </c>
    </row>
    <row r="218" spans="1:7" ht="21.75" customHeight="1" outlineLevel="5">
      <c r="A218" s="18" t="s">
        <v>41</v>
      </c>
      <c r="B218" s="5" t="s">
        <v>58</v>
      </c>
      <c r="C218" s="5" t="s">
        <v>58</v>
      </c>
      <c r="D218" s="5" t="s">
        <v>253</v>
      </c>
      <c r="E218" s="5" t="s">
        <v>42</v>
      </c>
      <c r="F218" s="6">
        <v>71285.9</v>
      </c>
      <c r="G218" s="6">
        <v>74850.3</v>
      </c>
    </row>
    <row r="219" spans="1:7" ht="11.25" customHeight="1">
      <c r="A219" s="18" t="s">
        <v>254</v>
      </c>
      <c r="B219" s="5" t="s">
        <v>66</v>
      </c>
      <c r="C219" s="5"/>
      <c r="D219" s="5"/>
      <c r="E219" s="5"/>
      <c r="F219" s="6">
        <f>F220</f>
        <v>5614.8</v>
      </c>
      <c r="G219" s="6">
        <f>G220</f>
        <v>5614.8</v>
      </c>
    </row>
    <row r="220" spans="1:7" ht="11.25" customHeight="1" outlineLevel="1">
      <c r="A220" s="18" t="s">
        <v>255</v>
      </c>
      <c r="B220" s="5" t="s">
        <v>66</v>
      </c>
      <c r="C220" s="5" t="s">
        <v>58</v>
      </c>
      <c r="D220" s="5"/>
      <c r="E220" s="5"/>
      <c r="F220" s="6">
        <f>F221+F225</f>
        <v>5614.8</v>
      </c>
      <c r="G220" s="6">
        <f>G221+G225</f>
        <v>5614.8</v>
      </c>
    </row>
    <row r="221" spans="1:7" ht="11.25" customHeight="1" outlineLevel="2">
      <c r="A221" s="19" t="s">
        <v>94</v>
      </c>
      <c r="B221" s="7" t="s">
        <v>66</v>
      </c>
      <c r="C221" s="7" t="s">
        <v>58</v>
      </c>
      <c r="D221" s="7" t="s">
        <v>95</v>
      </c>
      <c r="E221" s="7"/>
      <c r="F221" s="8">
        <f>F222</f>
        <v>4738.6</v>
      </c>
      <c r="G221" s="8">
        <f>G222</f>
        <v>4738.6</v>
      </c>
    </row>
    <row r="222" spans="1:7" ht="11.25" customHeight="1" outlineLevel="3">
      <c r="A222" s="18" t="s">
        <v>256</v>
      </c>
      <c r="B222" s="5" t="s">
        <v>66</v>
      </c>
      <c r="C222" s="5" t="s">
        <v>58</v>
      </c>
      <c r="D222" s="5" t="s">
        <v>257</v>
      </c>
      <c r="E222" s="5"/>
      <c r="F222" s="6">
        <f>F223+F224</f>
        <v>4738.6</v>
      </c>
      <c r="G222" s="6">
        <f>G223+G224</f>
        <v>4738.6</v>
      </c>
    </row>
    <row r="223" spans="1:7" ht="21.75" customHeight="1" outlineLevel="4">
      <c r="A223" s="18" t="s">
        <v>39</v>
      </c>
      <c r="B223" s="5" t="s">
        <v>66</v>
      </c>
      <c r="C223" s="5" t="s">
        <v>58</v>
      </c>
      <c r="D223" s="5" t="s">
        <v>258</v>
      </c>
      <c r="E223" s="5" t="s">
        <v>40</v>
      </c>
      <c r="F223" s="6">
        <v>4568.6</v>
      </c>
      <c r="G223" s="6">
        <v>4568.6</v>
      </c>
    </row>
    <row r="224" spans="1:7" ht="36" customHeight="1" outlineLevel="4">
      <c r="A224" s="18" t="s">
        <v>167</v>
      </c>
      <c r="B224" s="5" t="s">
        <v>66</v>
      </c>
      <c r="C224" s="5" t="s">
        <v>58</v>
      </c>
      <c r="D224" s="5" t="s">
        <v>258</v>
      </c>
      <c r="E224" s="5" t="s">
        <v>149</v>
      </c>
      <c r="F224" s="9">
        <v>170</v>
      </c>
      <c r="G224" s="9">
        <v>170</v>
      </c>
    </row>
    <row r="225" spans="1:7" ht="11.25" customHeight="1" outlineLevel="2">
      <c r="A225" s="19" t="s">
        <v>50</v>
      </c>
      <c r="B225" s="7" t="s">
        <v>66</v>
      </c>
      <c r="C225" s="7" t="s">
        <v>58</v>
      </c>
      <c r="D225" s="7" t="s">
        <v>51</v>
      </c>
      <c r="E225" s="7"/>
      <c r="F225" s="10">
        <f>F226</f>
        <v>876.1999999999999</v>
      </c>
      <c r="G225" s="10">
        <f>G226</f>
        <v>876.1999999999999</v>
      </c>
    </row>
    <row r="226" spans="1:7" ht="11.25" customHeight="1" outlineLevel="3">
      <c r="A226" s="18" t="s">
        <v>52</v>
      </c>
      <c r="B226" s="5" t="s">
        <v>66</v>
      </c>
      <c r="C226" s="5" t="s">
        <v>58</v>
      </c>
      <c r="D226" s="5" t="s">
        <v>53</v>
      </c>
      <c r="E226" s="5"/>
      <c r="F226" s="9">
        <f>F227+F228</f>
        <v>876.1999999999999</v>
      </c>
      <c r="G226" s="9">
        <f>G227+G228</f>
        <v>876.1999999999999</v>
      </c>
    </row>
    <row r="227" spans="1:7" ht="69.75" customHeight="1" outlineLevel="4">
      <c r="A227" s="18" t="s">
        <v>259</v>
      </c>
      <c r="B227" s="5" t="s">
        <v>66</v>
      </c>
      <c r="C227" s="5" t="s">
        <v>58</v>
      </c>
      <c r="D227" s="5" t="s">
        <v>260</v>
      </c>
      <c r="E227" s="5" t="s">
        <v>30</v>
      </c>
      <c r="F227" s="9">
        <v>771.8</v>
      </c>
      <c r="G227" s="9">
        <v>771.8</v>
      </c>
    </row>
    <row r="228" spans="1:7" ht="51" customHeight="1" outlineLevel="4">
      <c r="A228" s="18" t="s">
        <v>261</v>
      </c>
      <c r="B228" s="5" t="s">
        <v>66</v>
      </c>
      <c r="C228" s="5" t="s">
        <v>58</v>
      </c>
      <c r="D228" s="5" t="s">
        <v>260</v>
      </c>
      <c r="E228" s="5" t="s">
        <v>40</v>
      </c>
      <c r="F228" s="9">
        <v>104.4</v>
      </c>
      <c r="G228" s="9">
        <v>104.4</v>
      </c>
    </row>
    <row r="229" spans="1:7" ht="11.25" customHeight="1">
      <c r="A229" s="18" t="s">
        <v>262</v>
      </c>
      <c r="B229" s="5" t="s">
        <v>95</v>
      </c>
      <c r="C229" s="5"/>
      <c r="D229" s="5"/>
      <c r="E229" s="5"/>
      <c r="F229" s="6">
        <f>F230+F241+F254+F259+F281</f>
        <v>4471274</v>
      </c>
      <c r="G229" s="6">
        <f>G230+G241+G254+G259+G281</f>
        <v>3531825.0000000005</v>
      </c>
    </row>
    <row r="230" spans="1:7" ht="11.25" customHeight="1" outlineLevel="1">
      <c r="A230" s="18" t="s">
        <v>263</v>
      </c>
      <c r="B230" s="5" t="s">
        <v>95</v>
      </c>
      <c r="C230" s="5" t="s">
        <v>21</v>
      </c>
      <c r="D230" s="5"/>
      <c r="E230" s="5"/>
      <c r="F230" s="6">
        <f>F231</f>
        <v>2389856.9000000004</v>
      </c>
      <c r="G230" s="6">
        <f>G231</f>
        <v>1595594.8000000003</v>
      </c>
    </row>
    <row r="231" spans="1:7" ht="11.25" customHeight="1" outlineLevel="2">
      <c r="A231" s="19" t="s">
        <v>264</v>
      </c>
      <c r="B231" s="7" t="s">
        <v>95</v>
      </c>
      <c r="C231" s="7" t="s">
        <v>21</v>
      </c>
      <c r="D231" s="7" t="s">
        <v>21</v>
      </c>
      <c r="E231" s="7"/>
      <c r="F231" s="8">
        <f>F232</f>
        <v>2389856.9000000004</v>
      </c>
      <c r="G231" s="8">
        <f>G232</f>
        <v>1595594.8000000003</v>
      </c>
    </row>
    <row r="232" spans="1:7" ht="11.25" customHeight="1" outlineLevel="3">
      <c r="A232" s="19" t="s">
        <v>265</v>
      </c>
      <c r="B232" s="7" t="s">
        <v>95</v>
      </c>
      <c r="C232" s="7" t="s">
        <v>21</v>
      </c>
      <c r="D232" s="7" t="s">
        <v>266</v>
      </c>
      <c r="E232" s="7"/>
      <c r="F232" s="8">
        <f>F233+F236+F239</f>
        <v>2389856.9000000004</v>
      </c>
      <c r="G232" s="8">
        <f>G233+G236+G239</f>
        <v>1595594.8000000003</v>
      </c>
    </row>
    <row r="233" spans="1:7" ht="21.75" customHeight="1" outlineLevel="4">
      <c r="A233" s="18" t="s">
        <v>267</v>
      </c>
      <c r="B233" s="5" t="s">
        <v>95</v>
      </c>
      <c r="C233" s="5" t="s">
        <v>21</v>
      </c>
      <c r="D233" s="5" t="s">
        <v>268</v>
      </c>
      <c r="E233" s="5"/>
      <c r="F233" s="6">
        <f>SUM(F234:F235)</f>
        <v>1527962.7000000002</v>
      </c>
      <c r="G233" s="6">
        <f>G234+G235</f>
        <v>1527962.7000000002</v>
      </c>
    </row>
    <row r="234" spans="1:7" ht="57.75" customHeight="1" outlineLevel="5">
      <c r="A234" s="18" t="s">
        <v>269</v>
      </c>
      <c r="B234" s="5" t="s">
        <v>95</v>
      </c>
      <c r="C234" s="5" t="s">
        <v>21</v>
      </c>
      <c r="D234" s="5" t="s">
        <v>270</v>
      </c>
      <c r="E234" s="5" t="s">
        <v>149</v>
      </c>
      <c r="F234" s="6">
        <v>1067309.8</v>
      </c>
      <c r="G234" s="6">
        <v>1067309.8</v>
      </c>
    </row>
    <row r="235" spans="1:7" ht="36.75" customHeight="1" outlineLevel="5">
      <c r="A235" s="18" t="s">
        <v>167</v>
      </c>
      <c r="B235" s="5" t="s">
        <v>95</v>
      </c>
      <c r="C235" s="5" t="s">
        <v>21</v>
      </c>
      <c r="D235" s="5" t="s">
        <v>271</v>
      </c>
      <c r="E235" s="5" t="s">
        <v>149</v>
      </c>
      <c r="F235" s="6">
        <v>460652.9</v>
      </c>
      <c r="G235" s="6">
        <v>460652.9</v>
      </c>
    </row>
    <row r="236" spans="1:7" ht="34.5" customHeight="1" outlineLevel="4">
      <c r="A236" s="18" t="s">
        <v>272</v>
      </c>
      <c r="B236" s="5" t="s">
        <v>95</v>
      </c>
      <c r="C236" s="5" t="s">
        <v>21</v>
      </c>
      <c r="D236" s="5" t="s">
        <v>273</v>
      </c>
      <c r="E236" s="5"/>
      <c r="F236" s="6">
        <f>SUM(F237:F238)</f>
        <v>850124.2000000001</v>
      </c>
      <c r="G236" s="6">
        <f>SUM(G237:G238)</f>
        <v>55862.1</v>
      </c>
    </row>
    <row r="237" spans="1:7" ht="24" customHeight="1" outlineLevel="5">
      <c r="A237" s="18" t="s">
        <v>218</v>
      </c>
      <c r="B237" s="5" t="s">
        <v>95</v>
      </c>
      <c r="C237" s="5" t="s">
        <v>21</v>
      </c>
      <c r="D237" s="5" t="s">
        <v>274</v>
      </c>
      <c r="E237" s="5" t="s">
        <v>181</v>
      </c>
      <c r="F237" s="6">
        <v>35703.9</v>
      </c>
      <c r="G237" s="6">
        <v>55862.1</v>
      </c>
    </row>
    <row r="238" spans="1:7" ht="49.5" customHeight="1" outlineLevel="5">
      <c r="A238" s="18" t="s">
        <v>275</v>
      </c>
      <c r="B238" s="5" t="s">
        <v>95</v>
      </c>
      <c r="C238" s="5" t="s">
        <v>21</v>
      </c>
      <c r="D238" s="5" t="s">
        <v>276</v>
      </c>
      <c r="E238" s="5" t="s">
        <v>181</v>
      </c>
      <c r="F238" s="6">
        <v>814420.3</v>
      </c>
      <c r="G238" s="12"/>
    </row>
    <row r="239" spans="1:7" ht="39" customHeight="1" outlineLevel="4">
      <c r="A239" s="18" t="s">
        <v>277</v>
      </c>
      <c r="B239" s="5" t="s">
        <v>95</v>
      </c>
      <c r="C239" s="5" t="s">
        <v>21</v>
      </c>
      <c r="D239" s="5" t="s">
        <v>278</v>
      </c>
      <c r="E239" s="5"/>
      <c r="F239" s="6">
        <f>F240</f>
        <v>11770</v>
      </c>
      <c r="G239" s="6">
        <f>G240</f>
        <v>11770</v>
      </c>
    </row>
    <row r="240" spans="1:7" ht="49.5" customHeight="1" outlineLevel="5">
      <c r="A240" s="18" t="s">
        <v>279</v>
      </c>
      <c r="B240" s="5" t="s">
        <v>95</v>
      </c>
      <c r="C240" s="5" t="s">
        <v>21</v>
      </c>
      <c r="D240" s="5" t="s">
        <v>280</v>
      </c>
      <c r="E240" s="5" t="s">
        <v>149</v>
      </c>
      <c r="F240" s="6">
        <v>11770</v>
      </c>
      <c r="G240" s="6">
        <v>11770</v>
      </c>
    </row>
    <row r="241" spans="1:7" ht="11.25" customHeight="1" outlineLevel="1">
      <c r="A241" s="18" t="s">
        <v>281</v>
      </c>
      <c r="B241" s="5" t="s">
        <v>95</v>
      </c>
      <c r="C241" s="5" t="s">
        <v>23</v>
      </c>
      <c r="D241" s="5"/>
      <c r="E241" s="5"/>
      <c r="F241" s="6">
        <f>F242</f>
        <v>1611483.4</v>
      </c>
      <c r="G241" s="6">
        <f>G242</f>
        <v>1466296.5</v>
      </c>
    </row>
    <row r="242" spans="1:7" ht="11.25" customHeight="1" outlineLevel="2">
      <c r="A242" s="19" t="s">
        <v>264</v>
      </c>
      <c r="B242" s="7" t="s">
        <v>95</v>
      </c>
      <c r="C242" s="7" t="s">
        <v>23</v>
      </c>
      <c r="D242" s="7" t="s">
        <v>21</v>
      </c>
      <c r="E242" s="7"/>
      <c r="F242" s="8">
        <f>F243</f>
        <v>1611483.4</v>
      </c>
      <c r="G242" s="8">
        <f>G243</f>
        <v>1466296.5</v>
      </c>
    </row>
    <row r="243" spans="1:7" ht="11.25" customHeight="1" outlineLevel="3">
      <c r="A243" s="19" t="s">
        <v>282</v>
      </c>
      <c r="B243" s="7" t="s">
        <v>95</v>
      </c>
      <c r="C243" s="7" t="s">
        <v>23</v>
      </c>
      <c r="D243" s="7" t="s">
        <v>283</v>
      </c>
      <c r="E243" s="7"/>
      <c r="F243" s="8">
        <f>F244+F247+F249+F251</f>
        <v>1611483.4</v>
      </c>
      <c r="G243" s="8">
        <f>G244+G247+G249+G251</f>
        <v>1466296.5</v>
      </c>
    </row>
    <row r="244" spans="1:7" ht="21.75" customHeight="1" outlineLevel="4">
      <c r="A244" s="18" t="s">
        <v>284</v>
      </c>
      <c r="B244" s="5" t="s">
        <v>95</v>
      </c>
      <c r="C244" s="5" t="s">
        <v>23</v>
      </c>
      <c r="D244" s="5" t="s">
        <v>285</v>
      </c>
      <c r="E244" s="5"/>
      <c r="F244" s="6">
        <f>F245+F246</f>
        <v>1425349.5</v>
      </c>
      <c r="G244" s="6">
        <f>SUM(G245:G246)</f>
        <v>1425349.5</v>
      </c>
    </row>
    <row r="245" spans="1:7" ht="58.5" customHeight="1" outlineLevel="5">
      <c r="A245" s="18" t="s">
        <v>269</v>
      </c>
      <c r="B245" s="5" t="s">
        <v>95</v>
      </c>
      <c r="C245" s="5" t="s">
        <v>23</v>
      </c>
      <c r="D245" s="5" t="s">
        <v>286</v>
      </c>
      <c r="E245" s="5" t="s">
        <v>149</v>
      </c>
      <c r="F245" s="6">
        <v>1152738.3</v>
      </c>
      <c r="G245" s="6">
        <v>1152738.3</v>
      </c>
    </row>
    <row r="246" spans="1:7" ht="36" customHeight="1" outlineLevel="5">
      <c r="A246" s="18" t="s">
        <v>167</v>
      </c>
      <c r="B246" s="5" t="s">
        <v>95</v>
      </c>
      <c r="C246" s="5" t="s">
        <v>23</v>
      </c>
      <c r="D246" s="5" t="s">
        <v>287</v>
      </c>
      <c r="E246" s="5" t="s">
        <v>149</v>
      </c>
      <c r="F246" s="6">
        <v>272611.2</v>
      </c>
      <c r="G246" s="6">
        <v>272611.2</v>
      </c>
    </row>
    <row r="247" spans="1:7" ht="11.25" customHeight="1" outlineLevel="4">
      <c r="A247" s="18" t="s">
        <v>288</v>
      </c>
      <c r="B247" s="5" t="s">
        <v>95</v>
      </c>
      <c r="C247" s="5" t="s">
        <v>23</v>
      </c>
      <c r="D247" s="5" t="s">
        <v>289</v>
      </c>
      <c r="E247" s="5"/>
      <c r="F247" s="6">
        <f>F248</f>
        <v>32817</v>
      </c>
      <c r="G247" s="6">
        <f>G248</f>
        <v>32817</v>
      </c>
    </row>
    <row r="248" spans="1:7" ht="48" customHeight="1" outlineLevel="5">
      <c r="A248" s="18" t="s">
        <v>279</v>
      </c>
      <c r="B248" s="5" t="s">
        <v>95</v>
      </c>
      <c r="C248" s="5" t="s">
        <v>23</v>
      </c>
      <c r="D248" s="5" t="s">
        <v>290</v>
      </c>
      <c r="E248" s="5" t="s">
        <v>149</v>
      </c>
      <c r="F248" s="6">
        <v>32817</v>
      </c>
      <c r="G248" s="6">
        <v>32817</v>
      </c>
    </row>
    <row r="249" spans="1:7" ht="11.25" customHeight="1" outlineLevel="4">
      <c r="A249" s="18" t="s">
        <v>291</v>
      </c>
      <c r="B249" s="5" t="s">
        <v>95</v>
      </c>
      <c r="C249" s="5" t="s">
        <v>23</v>
      </c>
      <c r="D249" s="5" t="s">
        <v>292</v>
      </c>
      <c r="E249" s="5"/>
      <c r="F249" s="6">
        <f>F250</f>
        <v>8130</v>
      </c>
      <c r="G249" s="6">
        <f>G250</f>
        <v>8130</v>
      </c>
    </row>
    <row r="250" spans="1:7" ht="42.75" customHeight="1" outlineLevel="5">
      <c r="A250" s="18" t="s">
        <v>279</v>
      </c>
      <c r="B250" s="5" t="s">
        <v>95</v>
      </c>
      <c r="C250" s="5" t="s">
        <v>23</v>
      </c>
      <c r="D250" s="5" t="s">
        <v>293</v>
      </c>
      <c r="E250" s="5" t="s">
        <v>149</v>
      </c>
      <c r="F250" s="6">
        <v>8130</v>
      </c>
      <c r="G250" s="6">
        <v>8130</v>
      </c>
    </row>
    <row r="251" spans="1:7" ht="38.25" customHeight="1" outlineLevel="4">
      <c r="A251" s="18" t="s">
        <v>294</v>
      </c>
      <c r="B251" s="5" t="s">
        <v>95</v>
      </c>
      <c r="C251" s="5" t="s">
        <v>23</v>
      </c>
      <c r="D251" s="5" t="s">
        <v>295</v>
      </c>
      <c r="E251" s="5"/>
      <c r="F251" s="6">
        <f>F252+F253</f>
        <v>145186.90000000002</v>
      </c>
      <c r="G251" s="12"/>
    </row>
    <row r="252" spans="1:7" ht="21.75" customHeight="1" outlineLevel="5">
      <c r="A252" s="18" t="s">
        <v>218</v>
      </c>
      <c r="B252" s="5" t="s">
        <v>95</v>
      </c>
      <c r="C252" s="5" t="s">
        <v>23</v>
      </c>
      <c r="D252" s="5" t="s">
        <v>296</v>
      </c>
      <c r="E252" s="5" t="s">
        <v>181</v>
      </c>
      <c r="F252" s="6">
        <v>9341.7</v>
      </c>
      <c r="G252" s="12"/>
    </row>
    <row r="253" spans="1:7" ht="47.25" customHeight="1" outlineLevel="5">
      <c r="A253" s="18" t="s">
        <v>297</v>
      </c>
      <c r="B253" s="5" t="s">
        <v>95</v>
      </c>
      <c r="C253" s="5" t="s">
        <v>23</v>
      </c>
      <c r="D253" s="5" t="s">
        <v>298</v>
      </c>
      <c r="E253" s="5" t="s">
        <v>181</v>
      </c>
      <c r="F253" s="6">
        <f>680010.4-444165.2-100000</f>
        <v>135845.2</v>
      </c>
      <c r="G253" s="12"/>
    </row>
    <row r="254" spans="1:7" ht="11.25" customHeight="1" outlineLevel="1">
      <c r="A254" s="18" t="s">
        <v>299</v>
      </c>
      <c r="B254" s="5" t="s">
        <v>95</v>
      </c>
      <c r="C254" s="5" t="s">
        <v>32</v>
      </c>
      <c r="D254" s="5"/>
      <c r="E254" s="5"/>
      <c r="F254" s="6">
        <f aca="true" t="shared" si="5" ref="F254:G257">F255</f>
        <v>322288.9</v>
      </c>
      <c r="G254" s="6">
        <f t="shared" si="5"/>
        <v>322288.9</v>
      </c>
    </row>
    <row r="255" spans="1:7" ht="11.25" customHeight="1" outlineLevel="2">
      <c r="A255" s="19" t="s">
        <v>264</v>
      </c>
      <c r="B255" s="7" t="s">
        <v>95</v>
      </c>
      <c r="C255" s="7" t="s">
        <v>32</v>
      </c>
      <c r="D255" s="7" t="s">
        <v>21</v>
      </c>
      <c r="E255" s="7"/>
      <c r="F255" s="8">
        <f t="shared" si="5"/>
        <v>322288.9</v>
      </c>
      <c r="G255" s="8">
        <f t="shared" si="5"/>
        <v>322288.9</v>
      </c>
    </row>
    <row r="256" spans="1:7" ht="11.25" customHeight="1" outlineLevel="3">
      <c r="A256" s="19" t="s">
        <v>300</v>
      </c>
      <c r="B256" s="7" t="s">
        <v>95</v>
      </c>
      <c r="C256" s="7" t="s">
        <v>32</v>
      </c>
      <c r="D256" s="7" t="s">
        <v>301</v>
      </c>
      <c r="E256" s="7"/>
      <c r="F256" s="8">
        <f t="shared" si="5"/>
        <v>322288.9</v>
      </c>
      <c r="G256" s="8">
        <f t="shared" si="5"/>
        <v>322288.9</v>
      </c>
    </row>
    <row r="257" spans="1:7" ht="21.75" customHeight="1" outlineLevel="4">
      <c r="A257" s="18" t="s">
        <v>302</v>
      </c>
      <c r="B257" s="5" t="s">
        <v>95</v>
      </c>
      <c r="C257" s="5" t="s">
        <v>32</v>
      </c>
      <c r="D257" s="5" t="s">
        <v>303</v>
      </c>
      <c r="E257" s="5"/>
      <c r="F257" s="6">
        <f t="shared" si="5"/>
        <v>322288.9</v>
      </c>
      <c r="G257" s="6">
        <f t="shared" si="5"/>
        <v>322288.9</v>
      </c>
    </row>
    <row r="258" spans="1:7" ht="32.25" customHeight="1" outlineLevel="5">
      <c r="A258" s="18" t="s">
        <v>167</v>
      </c>
      <c r="B258" s="5" t="s">
        <v>95</v>
      </c>
      <c r="C258" s="5" t="s">
        <v>32</v>
      </c>
      <c r="D258" s="5" t="s">
        <v>304</v>
      </c>
      <c r="E258" s="5" t="s">
        <v>149</v>
      </c>
      <c r="F258" s="6">
        <v>322288.9</v>
      </c>
      <c r="G258" s="6">
        <f>322288.9</f>
        <v>322288.9</v>
      </c>
    </row>
    <row r="259" spans="1:7" ht="11.25" customHeight="1" outlineLevel="1">
      <c r="A259" s="18" t="s">
        <v>305</v>
      </c>
      <c r="B259" s="5" t="s">
        <v>95</v>
      </c>
      <c r="C259" s="5" t="s">
        <v>95</v>
      </c>
      <c r="D259" s="5"/>
      <c r="E259" s="5"/>
      <c r="F259" s="6">
        <f>F260+F272+F278</f>
        <v>24227.199999999997</v>
      </c>
      <c r="G259" s="6">
        <f>G260+G272+G278</f>
        <v>24227.199999999997</v>
      </c>
    </row>
    <row r="260" spans="1:7" ht="11.25" customHeight="1" outlineLevel="2">
      <c r="A260" s="19" t="s">
        <v>264</v>
      </c>
      <c r="B260" s="7" t="s">
        <v>95</v>
      </c>
      <c r="C260" s="7" t="s">
        <v>95</v>
      </c>
      <c r="D260" s="7" t="s">
        <v>21</v>
      </c>
      <c r="E260" s="7"/>
      <c r="F260" s="8">
        <f>F261+F263+F265</f>
        <v>15350.6</v>
      </c>
      <c r="G260" s="8">
        <f>G261+G263+G265</f>
        <v>15350.6</v>
      </c>
    </row>
    <row r="261" spans="1:7" ht="35.25" customHeight="1" outlineLevel="3">
      <c r="A261" s="18" t="s">
        <v>306</v>
      </c>
      <c r="B261" s="5" t="s">
        <v>95</v>
      </c>
      <c r="C261" s="5" t="s">
        <v>95</v>
      </c>
      <c r="D261" s="5" t="s">
        <v>307</v>
      </c>
      <c r="E261" s="5"/>
      <c r="F261" s="6">
        <f>F262</f>
        <v>1030</v>
      </c>
      <c r="G261" s="6">
        <f>G262</f>
        <v>1030</v>
      </c>
    </row>
    <row r="262" spans="1:7" ht="35.25" customHeight="1" outlineLevel="4">
      <c r="A262" s="18" t="s">
        <v>167</v>
      </c>
      <c r="B262" s="5" t="s">
        <v>95</v>
      </c>
      <c r="C262" s="5" t="s">
        <v>95</v>
      </c>
      <c r="D262" s="5" t="s">
        <v>308</v>
      </c>
      <c r="E262" s="5" t="s">
        <v>149</v>
      </c>
      <c r="F262" s="6">
        <v>1030</v>
      </c>
      <c r="G262" s="6">
        <v>1030</v>
      </c>
    </row>
    <row r="263" spans="1:7" ht="11.25" customHeight="1" outlineLevel="3">
      <c r="A263" s="18" t="s">
        <v>309</v>
      </c>
      <c r="B263" s="5" t="s">
        <v>95</v>
      </c>
      <c r="C263" s="5" t="s">
        <v>95</v>
      </c>
      <c r="D263" s="5" t="s">
        <v>310</v>
      </c>
      <c r="E263" s="5"/>
      <c r="F263" s="6">
        <f>F264</f>
        <v>1372</v>
      </c>
      <c r="G263" s="6">
        <f>G264</f>
        <v>1372</v>
      </c>
    </row>
    <row r="264" spans="1:7" ht="35.25" customHeight="1" outlineLevel="4">
      <c r="A264" s="18" t="s">
        <v>167</v>
      </c>
      <c r="B264" s="5" t="s">
        <v>95</v>
      </c>
      <c r="C264" s="5" t="s">
        <v>95</v>
      </c>
      <c r="D264" s="5" t="s">
        <v>311</v>
      </c>
      <c r="E264" s="5" t="s">
        <v>149</v>
      </c>
      <c r="F264" s="6">
        <v>1372</v>
      </c>
      <c r="G264" s="6">
        <v>1372</v>
      </c>
    </row>
    <row r="265" spans="1:7" ht="11.25" customHeight="1" outlineLevel="3">
      <c r="A265" s="19" t="s">
        <v>300</v>
      </c>
      <c r="B265" s="7" t="s">
        <v>95</v>
      </c>
      <c r="C265" s="7" t="s">
        <v>95</v>
      </c>
      <c r="D265" s="7" t="s">
        <v>301</v>
      </c>
      <c r="E265" s="7"/>
      <c r="F265" s="8">
        <f>F266+F268+F270</f>
        <v>12948.6</v>
      </c>
      <c r="G265" s="8">
        <f>G266+G268+G270</f>
        <v>12948.6</v>
      </c>
    </row>
    <row r="266" spans="1:7" ht="11.25" customHeight="1" outlineLevel="4">
      <c r="A266" s="18" t="s">
        <v>312</v>
      </c>
      <c r="B266" s="5" t="s">
        <v>95</v>
      </c>
      <c r="C266" s="5" t="s">
        <v>95</v>
      </c>
      <c r="D266" s="5" t="s">
        <v>313</v>
      </c>
      <c r="E266" s="5"/>
      <c r="F266" s="6">
        <f>F267</f>
        <v>11248.6</v>
      </c>
      <c r="G266" s="6">
        <f>G267</f>
        <v>11248.6</v>
      </c>
    </row>
    <row r="267" spans="1:7" ht="37.5" customHeight="1" outlineLevel="5">
      <c r="A267" s="18" t="s">
        <v>167</v>
      </c>
      <c r="B267" s="5" t="s">
        <v>95</v>
      </c>
      <c r="C267" s="5" t="s">
        <v>95</v>
      </c>
      <c r="D267" s="5" t="s">
        <v>314</v>
      </c>
      <c r="E267" s="5" t="s">
        <v>149</v>
      </c>
      <c r="F267" s="6">
        <v>11248.6</v>
      </c>
      <c r="G267" s="6">
        <v>11248.6</v>
      </c>
    </row>
    <row r="268" spans="1:7" ht="59.25" customHeight="1" outlineLevel="4">
      <c r="A268" s="18" t="s">
        <v>315</v>
      </c>
      <c r="B268" s="5" t="s">
        <v>95</v>
      </c>
      <c r="C268" s="5" t="s">
        <v>95</v>
      </c>
      <c r="D268" s="5" t="s">
        <v>316</v>
      </c>
      <c r="E268" s="5"/>
      <c r="F268" s="9">
        <f>F269</f>
        <v>500</v>
      </c>
      <c r="G268" s="9">
        <f>G269</f>
        <v>500</v>
      </c>
    </row>
    <row r="269" spans="1:7" ht="36" customHeight="1" outlineLevel="5">
      <c r="A269" s="18" t="s">
        <v>167</v>
      </c>
      <c r="B269" s="5" t="s">
        <v>95</v>
      </c>
      <c r="C269" s="5" t="s">
        <v>95</v>
      </c>
      <c r="D269" s="5" t="s">
        <v>317</v>
      </c>
      <c r="E269" s="5" t="s">
        <v>149</v>
      </c>
      <c r="F269" s="9">
        <v>500</v>
      </c>
      <c r="G269" s="9">
        <v>500</v>
      </c>
    </row>
    <row r="270" spans="1:7" ht="22.5" customHeight="1" outlineLevel="4">
      <c r="A270" s="18" t="s">
        <v>318</v>
      </c>
      <c r="B270" s="5" t="s">
        <v>95</v>
      </c>
      <c r="C270" s="5" t="s">
        <v>95</v>
      </c>
      <c r="D270" s="5" t="s">
        <v>319</v>
      </c>
      <c r="E270" s="5"/>
      <c r="F270" s="6">
        <f>F271</f>
        <v>1200</v>
      </c>
      <c r="G270" s="6">
        <f>G271</f>
        <v>1200</v>
      </c>
    </row>
    <row r="271" spans="1:7" ht="36" customHeight="1" outlineLevel="5">
      <c r="A271" s="18" t="s">
        <v>167</v>
      </c>
      <c r="B271" s="5" t="s">
        <v>95</v>
      </c>
      <c r="C271" s="5" t="s">
        <v>95</v>
      </c>
      <c r="D271" s="5" t="s">
        <v>320</v>
      </c>
      <c r="E271" s="5" t="s">
        <v>149</v>
      </c>
      <c r="F271" s="6">
        <v>1200</v>
      </c>
      <c r="G271" s="6">
        <v>1200</v>
      </c>
    </row>
    <row r="272" spans="1:7" ht="11.25" customHeight="1" outlineLevel="2">
      <c r="A272" s="19" t="s">
        <v>142</v>
      </c>
      <c r="B272" s="7" t="s">
        <v>95</v>
      </c>
      <c r="C272" s="7" t="s">
        <v>95</v>
      </c>
      <c r="D272" s="7" t="s">
        <v>58</v>
      </c>
      <c r="E272" s="7"/>
      <c r="F272" s="8">
        <f>F273</f>
        <v>1095</v>
      </c>
      <c r="G272" s="8">
        <f>G273</f>
        <v>1095</v>
      </c>
    </row>
    <row r="273" spans="1:7" ht="37.5" customHeight="1" outlineLevel="3">
      <c r="A273" s="19" t="s">
        <v>321</v>
      </c>
      <c r="B273" s="7" t="s">
        <v>95</v>
      </c>
      <c r="C273" s="7" t="s">
        <v>95</v>
      </c>
      <c r="D273" s="7" t="s">
        <v>322</v>
      </c>
      <c r="E273" s="7"/>
      <c r="F273" s="8">
        <f>F274+F276</f>
        <v>1095</v>
      </c>
      <c r="G273" s="8">
        <f>G274+G276</f>
        <v>1095</v>
      </c>
    </row>
    <row r="274" spans="1:7" ht="70.5" customHeight="1" outlineLevel="4">
      <c r="A274" s="18" t="s">
        <v>323</v>
      </c>
      <c r="B274" s="5" t="s">
        <v>95</v>
      </c>
      <c r="C274" s="5" t="s">
        <v>95</v>
      </c>
      <c r="D274" s="5" t="s">
        <v>324</v>
      </c>
      <c r="E274" s="5"/>
      <c r="F274" s="9">
        <f>F275</f>
        <v>285</v>
      </c>
      <c r="G274" s="9">
        <f>G275</f>
        <v>285</v>
      </c>
    </row>
    <row r="275" spans="1:7" ht="36" customHeight="1" outlineLevel="5">
      <c r="A275" s="18" t="s">
        <v>167</v>
      </c>
      <c r="B275" s="5" t="s">
        <v>95</v>
      </c>
      <c r="C275" s="5" t="s">
        <v>95</v>
      </c>
      <c r="D275" s="5" t="s">
        <v>325</v>
      </c>
      <c r="E275" s="5" t="s">
        <v>149</v>
      </c>
      <c r="F275" s="9">
        <v>285</v>
      </c>
      <c r="G275" s="9">
        <v>285</v>
      </c>
    </row>
    <row r="276" spans="1:7" ht="21.75" customHeight="1" outlineLevel="4">
      <c r="A276" s="18" t="s">
        <v>326</v>
      </c>
      <c r="B276" s="5" t="s">
        <v>95</v>
      </c>
      <c r="C276" s="5" t="s">
        <v>95</v>
      </c>
      <c r="D276" s="5" t="s">
        <v>327</v>
      </c>
      <c r="E276" s="5"/>
      <c r="F276" s="9">
        <f>F277</f>
        <v>810</v>
      </c>
      <c r="G276" s="9">
        <f>G277</f>
        <v>810</v>
      </c>
    </row>
    <row r="277" spans="1:7" ht="32.25" customHeight="1" outlineLevel="5">
      <c r="A277" s="18" t="s">
        <v>167</v>
      </c>
      <c r="B277" s="5" t="s">
        <v>95</v>
      </c>
      <c r="C277" s="5" t="s">
        <v>95</v>
      </c>
      <c r="D277" s="5" t="s">
        <v>328</v>
      </c>
      <c r="E277" s="5" t="s">
        <v>149</v>
      </c>
      <c r="F277" s="9">
        <v>810</v>
      </c>
      <c r="G277" s="9">
        <v>810</v>
      </c>
    </row>
    <row r="278" spans="1:7" ht="21.75" customHeight="1" outlineLevel="2">
      <c r="A278" s="19" t="s">
        <v>45</v>
      </c>
      <c r="B278" s="7" t="s">
        <v>95</v>
      </c>
      <c r="C278" s="7" t="s">
        <v>95</v>
      </c>
      <c r="D278" s="7" t="s">
        <v>46</v>
      </c>
      <c r="E278" s="7"/>
      <c r="F278" s="8">
        <f>F279</f>
        <v>7781.6</v>
      </c>
      <c r="G278" s="8">
        <f>G279</f>
        <v>7781.6</v>
      </c>
    </row>
    <row r="279" spans="1:7" ht="11.25" customHeight="1" outlineLevel="3">
      <c r="A279" s="18" t="s">
        <v>329</v>
      </c>
      <c r="B279" s="5" t="s">
        <v>95</v>
      </c>
      <c r="C279" s="5" t="s">
        <v>95</v>
      </c>
      <c r="D279" s="5" t="s">
        <v>330</v>
      </c>
      <c r="E279" s="5"/>
      <c r="F279" s="6">
        <f>F280</f>
        <v>7781.6</v>
      </c>
      <c r="G279" s="6">
        <f>G280</f>
        <v>7781.6</v>
      </c>
    </row>
    <row r="280" spans="1:7" ht="34.5" customHeight="1" outlineLevel="4">
      <c r="A280" s="18" t="s">
        <v>167</v>
      </c>
      <c r="B280" s="5" t="s">
        <v>95</v>
      </c>
      <c r="C280" s="5" t="s">
        <v>95</v>
      </c>
      <c r="D280" s="5" t="s">
        <v>331</v>
      </c>
      <c r="E280" s="5" t="s">
        <v>149</v>
      </c>
      <c r="F280" s="6">
        <v>7781.6</v>
      </c>
      <c r="G280" s="6">
        <v>7781.6</v>
      </c>
    </row>
    <row r="281" spans="1:7" ht="11.25" customHeight="1" outlineLevel="1">
      <c r="A281" s="18" t="s">
        <v>332</v>
      </c>
      <c r="B281" s="5" t="s">
        <v>95</v>
      </c>
      <c r="C281" s="5" t="s">
        <v>139</v>
      </c>
      <c r="D281" s="5"/>
      <c r="E281" s="5"/>
      <c r="F281" s="6">
        <f>F282+F294+F298</f>
        <v>123417.6</v>
      </c>
      <c r="G281" s="6">
        <f>G282+G294+G298</f>
        <v>123417.6</v>
      </c>
    </row>
    <row r="282" spans="1:7" ht="11.25" customHeight="1" outlineLevel="2">
      <c r="A282" s="19" t="s">
        <v>264</v>
      </c>
      <c r="B282" s="7" t="s">
        <v>95</v>
      </c>
      <c r="C282" s="7" t="s">
        <v>139</v>
      </c>
      <c r="D282" s="7" t="s">
        <v>21</v>
      </c>
      <c r="E282" s="7"/>
      <c r="F282" s="8">
        <f>F283+F287+F285</f>
        <v>66703</v>
      </c>
      <c r="G282" s="8">
        <f>G283+G285+G287</f>
        <v>66703</v>
      </c>
    </row>
    <row r="283" spans="1:7" ht="21.75" customHeight="1" outlineLevel="3">
      <c r="A283" s="18" t="s">
        <v>333</v>
      </c>
      <c r="B283" s="5" t="s">
        <v>95</v>
      </c>
      <c r="C283" s="5" t="s">
        <v>139</v>
      </c>
      <c r="D283" s="5" t="s">
        <v>334</v>
      </c>
      <c r="E283" s="5"/>
      <c r="F283" s="6">
        <f>F284</f>
        <v>50000</v>
      </c>
      <c r="G283" s="6">
        <f>G284</f>
        <v>50000</v>
      </c>
    </row>
    <row r="284" spans="1:7" ht="34.5" customHeight="1" outlineLevel="4">
      <c r="A284" s="18" t="s">
        <v>167</v>
      </c>
      <c r="B284" s="5" t="s">
        <v>95</v>
      </c>
      <c r="C284" s="5" t="s">
        <v>139</v>
      </c>
      <c r="D284" s="5" t="s">
        <v>335</v>
      </c>
      <c r="E284" s="5" t="s">
        <v>149</v>
      </c>
      <c r="F284" s="6">
        <v>50000</v>
      </c>
      <c r="G284" s="6">
        <v>50000</v>
      </c>
    </row>
    <row r="285" spans="1:7" ht="21.75" customHeight="1" outlineLevel="3">
      <c r="A285" s="18" t="s">
        <v>336</v>
      </c>
      <c r="B285" s="5" t="s">
        <v>95</v>
      </c>
      <c r="C285" s="5" t="s">
        <v>139</v>
      </c>
      <c r="D285" s="5" t="s">
        <v>337</v>
      </c>
      <c r="E285" s="5"/>
      <c r="F285" s="6">
        <f>F286</f>
        <v>14699</v>
      </c>
      <c r="G285" s="6">
        <f>G286</f>
        <v>14699</v>
      </c>
    </row>
    <row r="286" spans="1:7" ht="32.25" customHeight="1" outlineLevel="4">
      <c r="A286" s="18" t="s">
        <v>167</v>
      </c>
      <c r="B286" s="5" t="s">
        <v>95</v>
      </c>
      <c r="C286" s="5" t="s">
        <v>139</v>
      </c>
      <c r="D286" s="5" t="s">
        <v>338</v>
      </c>
      <c r="E286" s="5" t="s">
        <v>149</v>
      </c>
      <c r="F286" s="6">
        <v>14699</v>
      </c>
      <c r="G286" s="6">
        <v>14699</v>
      </c>
    </row>
    <row r="287" spans="1:7" ht="11.25" customHeight="1" outlineLevel="3">
      <c r="A287" s="19" t="s">
        <v>282</v>
      </c>
      <c r="B287" s="7" t="s">
        <v>95</v>
      </c>
      <c r="C287" s="7" t="s">
        <v>139</v>
      </c>
      <c r="D287" s="7" t="s">
        <v>283</v>
      </c>
      <c r="E287" s="7"/>
      <c r="F287" s="8">
        <f>F288+F290+F292</f>
        <v>2004</v>
      </c>
      <c r="G287" s="8">
        <f>G288+G290+G292</f>
        <v>2004</v>
      </c>
    </row>
    <row r="288" spans="1:7" ht="21.75" customHeight="1" outlineLevel="4">
      <c r="A288" s="18" t="s">
        <v>339</v>
      </c>
      <c r="B288" s="5" t="s">
        <v>95</v>
      </c>
      <c r="C288" s="5" t="s">
        <v>139</v>
      </c>
      <c r="D288" s="5" t="s">
        <v>340</v>
      </c>
      <c r="E288" s="5"/>
      <c r="F288" s="6">
        <f>F289</f>
        <v>1390</v>
      </c>
      <c r="G288" s="6">
        <f>G289</f>
        <v>1390</v>
      </c>
    </row>
    <row r="289" spans="1:7" ht="36" customHeight="1" outlineLevel="5">
      <c r="A289" s="18" t="s">
        <v>167</v>
      </c>
      <c r="B289" s="5" t="s">
        <v>95</v>
      </c>
      <c r="C289" s="5" t="s">
        <v>139</v>
      </c>
      <c r="D289" s="5" t="s">
        <v>341</v>
      </c>
      <c r="E289" s="5" t="s">
        <v>149</v>
      </c>
      <c r="F289" s="6">
        <v>1390</v>
      </c>
      <c r="G289" s="6">
        <v>1390</v>
      </c>
    </row>
    <row r="290" spans="1:7" ht="21.75" customHeight="1" outlineLevel="4">
      <c r="A290" s="18" t="s">
        <v>342</v>
      </c>
      <c r="B290" s="5" t="s">
        <v>95</v>
      </c>
      <c r="C290" s="5" t="s">
        <v>139</v>
      </c>
      <c r="D290" s="5" t="s">
        <v>343</v>
      </c>
      <c r="E290" s="5"/>
      <c r="F290" s="9">
        <f>F291</f>
        <v>200</v>
      </c>
      <c r="G290" s="9">
        <f>G291</f>
        <v>200</v>
      </c>
    </row>
    <row r="291" spans="1:7" ht="32.25" customHeight="1" outlineLevel="5">
      <c r="A291" s="18" t="s">
        <v>167</v>
      </c>
      <c r="B291" s="5" t="s">
        <v>95</v>
      </c>
      <c r="C291" s="5" t="s">
        <v>139</v>
      </c>
      <c r="D291" s="5" t="s">
        <v>344</v>
      </c>
      <c r="E291" s="5" t="s">
        <v>149</v>
      </c>
      <c r="F291" s="9">
        <v>200</v>
      </c>
      <c r="G291" s="9">
        <v>200</v>
      </c>
    </row>
    <row r="292" spans="1:7" ht="32.25" customHeight="1" outlineLevel="4">
      <c r="A292" s="18" t="s">
        <v>345</v>
      </c>
      <c r="B292" s="5" t="s">
        <v>95</v>
      </c>
      <c r="C292" s="5" t="s">
        <v>139</v>
      </c>
      <c r="D292" s="5" t="s">
        <v>346</v>
      </c>
      <c r="E292" s="5"/>
      <c r="F292" s="9">
        <f>F293</f>
        <v>414</v>
      </c>
      <c r="G292" s="9">
        <f>G293</f>
        <v>414</v>
      </c>
    </row>
    <row r="293" spans="1:7" ht="21.75" customHeight="1" outlineLevel="5">
      <c r="A293" s="18" t="s">
        <v>133</v>
      </c>
      <c r="B293" s="5" t="s">
        <v>95</v>
      </c>
      <c r="C293" s="5" t="s">
        <v>139</v>
      </c>
      <c r="D293" s="5" t="s">
        <v>347</v>
      </c>
      <c r="E293" s="5" t="s">
        <v>134</v>
      </c>
      <c r="F293" s="9">
        <v>414</v>
      </c>
      <c r="G293" s="9">
        <v>414</v>
      </c>
    </row>
    <row r="294" spans="1:7" ht="11.25" customHeight="1" outlineLevel="2">
      <c r="A294" s="19" t="s">
        <v>50</v>
      </c>
      <c r="B294" s="7" t="s">
        <v>95</v>
      </c>
      <c r="C294" s="7" t="s">
        <v>139</v>
      </c>
      <c r="D294" s="7" t="s">
        <v>51</v>
      </c>
      <c r="E294" s="7"/>
      <c r="F294" s="8">
        <f>F295</f>
        <v>14521.5</v>
      </c>
      <c r="G294" s="8">
        <f>G295</f>
        <v>14521.5</v>
      </c>
    </row>
    <row r="295" spans="1:7" ht="11.25" customHeight="1" outlineLevel="3">
      <c r="A295" s="18" t="s">
        <v>52</v>
      </c>
      <c r="B295" s="5" t="s">
        <v>95</v>
      </c>
      <c r="C295" s="5" t="s">
        <v>139</v>
      </c>
      <c r="D295" s="5" t="s">
        <v>53</v>
      </c>
      <c r="E295" s="5"/>
      <c r="F295" s="6">
        <f>SUM(F296:F297)</f>
        <v>14521.5</v>
      </c>
      <c r="G295" s="6">
        <f>G296+G297</f>
        <v>14521.5</v>
      </c>
    </row>
    <row r="296" spans="1:7" ht="46.5" customHeight="1" outlineLevel="4">
      <c r="A296" s="18" t="s">
        <v>28</v>
      </c>
      <c r="B296" s="5" t="s">
        <v>95</v>
      </c>
      <c r="C296" s="5" t="s">
        <v>139</v>
      </c>
      <c r="D296" s="5" t="s">
        <v>56</v>
      </c>
      <c r="E296" s="5" t="s">
        <v>30</v>
      </c>
      <c r="F296" s="6">
        <v>14511.5</v>
      </c>
      <c r="G296" s="6">
        <v>14511.5</v>
      </c>
    </row>
    <row r="297" spans="1:7" ht="21.75" customHeight="1" outlineLevel="4">
      <c r="A297" s="18" t="s">
        <v>39</v>
      </c>
      <c r="B297" s="5" t="s">
        <v>95</v>
      </c>
      <c r="C297" s="5" t="s">
        <v>139</v>
      </c>
      <c r="D297" s="5" t="s">
        <v>56</v>
      </c>
      <c r="E297" s="5" t="s">
        <v>40</v>
      </c>
      <c r="F297" s="9">
        <v>10</v>
      </c>
      <c r="G297" s="9">
        <v>10</v>
      </c>
    </row>
    <row r="298" spans="1:7" ht="11.25" customHeight="1" outlineLevel="2">
      <c r="A298" s="19" t="s">
        <v>59</v>
      </c>
      <c r="B298" s="7" t="s">
        <v>95</v>
      </c>
      <c r="C298" s="7" t="s">
        <v>139</v>
      </c>
      <c r="D298" s="7" t="s">
        <v>60</v>
      </c>
      <c r="E298" s="7"/>
      <c r="F298" s="8">
        <f>F299</f>
        <v>42193.1</v>
      </c>
      <c r="G298" s="8">
        <f>G299</f>
        <v>42193.1</v>
      </c>
    </row>
    <row r="299" spans="1:7" ht="11.25" customHeight="1" outlineLevel="3">
      <c r="A299" s="18" t="s">
        <v>120</v>
      </c>
      <c r="B299" s="5" t="s">
        <v>95</v>
      </c>
      <c r="C299" s="5" t="s">
        <v>139</v>
      </c>
      <c r="D299" s="5" t="s">
        <v>122</v>
      </c>
      <c r="E299" s="5"/>
      <c r="F299" s="6">
        <f>SUM(F300:F302)</f>
        <v>42193.1</v>
      </c>
      <c r="G299" s="6">
        <f>SUM(G300:G302)</f>
        <v>42193.1</v>
      </c>
    </row>
    <row r="300" spans="1:7" ht="48.75" customHeight="1" outlineLevel="4">
      <c r="A300" s="18" t="s">
        <v>28</v>
      </c>
      <c r="B300" s="5" t="s">
        <v>95</v>
      </c>
      <c r="C300" s="5" t="s">
        <v>139</v>
      </c>
      <c r="D300" s="5" t="s">
        <v>126</v>
      </c>
      <c r="E300" s="5" t="s">
        <v>30</v>
      </c>
      <c r="F300" s="6">
        <v>38566.5</v>
      </c>
      <c r="G300" s="6">
        <v>38566.5</v>
      </c>
    </row>
    <row r="301" spans="1:7" ht="21.75" customHeight="1" outlineLevel="4">
      <c r="A301" s="18" t="s">
        <v>39</v>
      </c>
      <c r="B301" s="5" t="s">
        <v>95</v>
      </c>
      <c r="C301" s="5" t="s">
        <v>139</v>
      </c>
      <c r="D301" s="5" t="s">
        <v>126</v>
      </c>
      <c r="E301" s="5" t="s">
        <v>40</v>
      </c>
      <c r="F301" s="6">
        <v>3616.6</v>
      </c>
      <c r="G301" s="6">
        <v>3616.6</v>
      </c>
    </row>
    <row r="302" spans="1:7" ht="21.75" customHeight="1" outlineLevel="4">
      <c r="A302" s="18" t="s">
        <v>41</v>
      </c>
      <c r="B302" s="5" t="s">
        <v>95</v>
      </c>
      <c r="C302" s="5" t="s">
        <v>139</v>
      </c>
      <c r="D302" s="5" t="s">
        <v>126</v>
      </c>
      <c r="E302" s="5" t="s">
        <v>42</v>
      </c>
      <c r="F302" s="9">
        <v>10</v>
      </c>
      <c r="G302" s="9">
        <v>10</v>
      </c>
    </row>
    <row r="303" spans="1:7" ht="11.25" customHeight="1">
      <c r="A303" s="18" t="s">
        <v>348</v>
      </c>
      <c r="B303" s="5" t="s">
        <v>46</v>
      </c>
      <c r="C303" s="5"/>
      <c r="D303" s="5"/>
      <c r="E303" s="5"/>
      <c r="F303" s="6">
        <f>F304+F315</f>
        <v>187872.4</v>
      </c>
      <c r="G303" s="6">
        <f>G304+G315</f>
        <v>186196.2</v>
      </c>
    </row>
    <row r="304" spans="1:7" ht="11.25" customHeight="1" outlineLevel="1">
      <c r="A304" s="18" t="s">
        <v>349</v>
      </c>
      <c r="B304" s="5" t="s">
        <v>46</v>
      </c>
      <c r="C304" s="5" t="s">
        <v>21</v>
      </c>
      <c r="D304" s="5"/>
      <c r="E304" s="5"/>
      <c r="F304" s="6">
        <f>F305</f>
        <v>179547.3</v>
      </c>
      <c r="G304" s="6">
        <f>G305</f>
        <v>177871.1</v>
      </c>
    </row>
    <row r="305" spans="1:7" ht="11.25" customHeight="1" outlineLevel="2">
      <c r="A305" s="19" t="s">
        <v>350</v>
      </c>
      <c r="B305" s="7" t="s">
        <v>46</v>
      </c>
      <c r="C305" s="7" t="s">
        <v>21</v>
      </c>
      <c r="D305" s="7" t="s">
        <v>23</v>
      </c>
      <c r="E305" s="7"/>
      <c r="F305" s="8">
        <f>F306</f>
        <v>179547.3</v>
      </c>
      <c r="G305" s="8">
        <f>G306</f>
        <v>177871.1</v>
      </c>
    </row>
    <row r="306" spans="1:7" ht="21.75" customHeight="1" outlineLevel="3">
      <c r="A306" s="19" t="s">
        <v>351</v>
      </c>
      <c r="B306" s="7" t="s">
        <v>46</v>
      </c>
      <c r="C306" s="7" t="s">
        <v>21</v>
      </c>
      <c r="D306" s="7" t="s">
        <v>352</v>
      </c>
      <c r="E306" s="7"/>
      <c r="F306" s="8">
        <f>F307+F309+F311+F313</f>
        <v>179547.3</v>
      </c>
      <c r="G306" s="8">
        <f>G307+G309+G311+G313</f>
        <v>177871.1</v>
      </c>
    </row>
    <row r="307" spans="1:7" ht="36" customHeight="1" outlineLevel="4">
      <c r="A307" s="18" t="s">
        <v>353</v>
      </c>
      <c r="B307" s="5" t="s">
        <v>46</v>
      </c>
      <c r="C307" s="5" t="s">
        <v>21</v>
      </c>
      <c r="D307" s="5" t="s">
        <v>354</v>
      </c>
      <c r="E307" s="5"/>
      <c r="F307" s="6">
        <f>F308</f>
        <v>50153.3</v>
      </c>
      <c r="G307" s="6">
        <f>G308</f>
        <v>50153.3</v>
      </c>
    </row>
    <row r="308" spans="1:7" ht="32.25" customHeight="1" outlineLevel="5">
      <c r="A308" s="18" t="s">
        <v>167</v>
      </c>
      <c r="B308" s="5" t="s">
        <v>46</v>
      </c>
      <c r="C308" s="5" t="s">
        <v>21</v>
      </c>
      <c r="D308" s="5" t="s">
        <v>355</v>
      </c>
      <c r="E308" s="5" t="s">
        <v>149</v>
      </c>
      <c r="F308" s="6">
        <v>50153.3</v>
      </c>
      <c r="G308" s="6">
        <v>50153.3</v>
      </c>
    </row>
    <row r="309" spans="1:7" ht="21.75" customHeight="1" outlineLevel="4">
      <c r="A309" s="18" t="s">
        <v>356</v>
      </c>
      <c r="B309" s="5" t="s">
        <v>46</v>
      </c>
      <c r="C309" s="5" t="s">
        <v>21</v>
      </c>
      <c r="D309" s="5" t="s">
        <v>357</v>
      </c>
      <c r="E309" s="5"/>
      <c r="F309" s="6">
        <f>F310</f>
        <v>96189.5</v>
      </c>
      <c r="G309" s="6">
        <f>G310</f>
        <v>94513.3</v>
      </c>
    </row>
    <row r="310" spans="1:7" ht="32.25" customHeight="1" outlineLevel="5">
      <c r="A310" s="18" t="s">
        <v>167</v>
      </c>
      <c r="B310" s="5" t="s">
        <v>46</v>
      </c>
      <c r="C310" s="5" t="s">
        <v>21</v>
      </c>
      <c r="D310" s="5" t="s">
        <v>358</v>
      </c>
      <c r="E310" s="5" t="s">
        <v>149</v>
      </c>
      <c r="F310" s="6">
        <v>96189.5</v>
      </c>
      <c r="G310" s="6">
        <v>94513.3</v>
      </c>
    </row>
    <row r="311" spans="1:7" ht="11.25" customHeight="1" outlineLevel="4">
      <c r="A311" s="18" t="s">
        <v>359</v>
      </c>
      <c r="B311" s="5" t="s">
        <v>46</v>
      </c>
      <c r="C311" s="5" t="s">
        <v>21</v>
      </c>
      <c r="D311" s="5" t="s">
        <v>360</v>
      </c>
      <c r="E311" s="5"/>
      <c r="F311" s="6">
        <f>F312</f>
        <v>27673.4</v>
      </c>
      <c r="G311" s="6">
        <f>G312</f>
        <v>27673.4</v>
      </c>
    </row>
    <row r="312" spans="1:7" ht="32.25" customHeight="1" outlineLevel="5">
      <c r="A312" s="18" t="s">
        <v>167</v>
      </c>
      <c r="B312" s="5" t="s">
        <v>46</v>
      </c>
      <c r="C312" s="5" t="s">
        <v>21</v>
      </c>
      <c r="D312" s="5" t="s">
        <v>361</v>
      </c>
      <c r="E312" s="5" t="s">
        <v>149</v>
      </c>
      <c r="F312" s="6">
        <v>27673.4</v>
      </c>
      <c r="G312" s="6">
        <v>27673.4</v>
      </c>
    </row>
    <row r="313" spans="1:7" ht="32.25" customHeight="1" outlineLevel="4">
      <c r="A313" s="18" t="s">
        <v>362</v>
      </c>
      <c r="B313" s="5" t="s">
        <v>46</v>
      </c>
      <c r="C313" s="5" t="s">
        <v>21</v>
      </c>
      <c r="D313" s="5" t="s">
        <v>363</v>
      </c>
      <c r="E313" s="5"/>
      <c r="F313" s="6">
        <f>F314</f>
        <v>5531.1</v>
      </c>
      <c r="G313" s="6">
        <f>G314</f>
        <v>5531.1</v>
      </c>
    </row>
    <row r="314" spans="1:7" ht="35.25" customHeight="1" outlineLevel="5">
      <c r="A314" s="18" t="s">
        <v>167</v>
      </c>
      <c r="B314" s="5" t="s">
        <v>46</v>
      </c>
      <c r="C314" s="5" t="s">
        <v>21</v>
      </c>
      <c r="D314" s="5" t="s">
        <v>364</v>
      </c>
      <c r="E314" s="5" t="s">
        <v>149</v>
      </c>
      <c r="F314" s="6">
        <v>5531.1</v>
      </c>
      <c r="G314" s="6">
        <v>5531.1</v>
      </c>
    </row>
    <row r="315" spans="1:7" ht="11.25" customHeight="1" outlineLevel="1">
      <c r="A315" s="18" t="s">
        <v>365</v>
      </c>
      <c r="B315" s="5" t="s">
        <v>46</v>
      </c>
      <c r="C315" s="5" t="s">
        <v>44</v>
      </c>
      <c r="D315" s="5"/>
      <c r="E315" s="5"/>
      <c r="F315" s="6">
        <f>F316+F320</f>
        <v>8325.1</v>
      </c>
      <c r="G315" s="6">
        <f>G316+G320</f>
        <v>8325.1</v>
      </c>
    </row>
    <row r="316" spans="1:7" ht="11.25" customHeight="1" outlineLevel="2">
      <c r="A316" s="19" t="s">
        <v>350</v>
      </c>
      <c r="B316" s="7" t="s">
        <v>46</v>
      </c>
      <c r="C316" s="7" t="s">
        <v>44</v>
      </c>
      <c r="D316" s="7" t="s">
        <v>23</v>
      </c>
      <c r="E316" s="7"/>
      <c r="F316" s="8">
        <f aca="true" t="shared" si="6" ref="F316:G318">F317</f>
        <v>2500</v>
      </c>
      <c r="G316" s="8">
        <f t="shared" si="6"/>
        <v>2500</v>
      </c>
    </row>
    <row r="317" spans="1:7" ht="21.75" customHeight="1" outlineLevel="3">
      <c r="A317" s="19" t="s">
        <v>366</v>
      </c>
      <c r="B317" s="7" t="s">
        <v>46</v>
      </c>
      <c r="C317" s="7" t="s">
        <v>44</v>
      </c>
      <c r="D317" s="7" t="s">
        <v>367</v>
      </c>
      <c r="E317" s="7"/>
      <c r="F317" s="8">
        <f t="shared" si="6"/>
        <v>2500</v>
      </c>
      <c r="G317" s="8">
        <f t="shared" si="6"/>
        <v>2500</v>
      </c>
    </row>
    <row r="318" spans="1:7" ht="21.75" customHeight="1" outlineLevel="4">
      <c r="A318" s="18" t="s">
        <v>368</v>
      </c>
      <c r="B318" s="5" t="s">
        <v>46</v>
      </c>
      <c r="C318" s="5" t="s">
        <v>44</v>
      </c>
      <c r="D318" s="5" t="s">
        <v>369</v>
      </c>
      <c r="E318" s="5"/>
      <c r="F318" s="6">
        <f t="shared" si="6"/>
        <v>2500</v>
      </c>
      <c r="G318" s="6">
        <f t="shared" si="6"/>
        <v>2500</v>
      </c>
    </row>
    <row r="319" spans="1:7" ht="21.75" customHeight="1" outlineLevel="5">
      <c r="A319" s="18" t="s">
        <v>218</v>
      </c>
      <c r="B319" s="5" t="s">
        <v>46</v>
      </c>
      <c r="C319" s="5" t="s">
        <v>44</v>
      </c>
      <c r="D319" s="5" t="s">
        <v>370</v>
      </c>
      <c r="E319" s="5" t="s">
        <v>181</v>
      </c>
      <c r="F319" s="6">
        <v>2500</v>
      </c>
      <c r="G319" s="6">
        <v>2500</v>
      </c>
    </row>
    <row r="320" spans="1:7" ht="11.25" customHeight="1" outlineLevel="2">
      <c r="A320" s="19" t="s">
        <v>50</v>
      </c>
      <c r="B320" s="7" t="s">
        <v>46</v>
      </c>
      <c r="C320" s="7" t="s">
        <v>44</v>
      </c>
      <c r="D320" s="7" t="s">
        <v>51</v>
      </c>
      <c r="E320" s="7"/>
      <c r="F320" s="8">
        <f>F321</f>
        <v>5825.1</v>
      </c>
      <c r="G320" s="8">
        <f>G321</f>
        <v>5825.1</v>
      </c>
    </row>
    <row r="321" spans="1:7" ht="11.25" customHeight="1" outlineLevel="3">
      <c r="A321" s="18" t="s">
        <v>52</v>
      </c>
      <c r="B321" s="5" t="s">
        <v>46</v>
      </c>
      <c r="C321" s="5" t="s">
        <v>44</v>
      </c>
      <c r="D321" s="5" t="s">
        <v>53</v>
      </c>
      <c r="E321" s="5"/>
      <c r="F321" s="6">
        <f>SUM(F322:F324)</f>
        <v>5825.1</v>
      </c>
      <c r="G321" s="6">
        <f>G322+G323+G324</f>
        <v>5825.1</v>
      </c>
    </row>
    <row r="322" spans="1:7" ht="42.75" customHeight="1" outlineLevel="4">
      <c r="A322" s="18" t="s">
        <v>28</v>
      </c>
      <c r="B322" s="5" t="s">
        <v>46</v>
      </c>
      <c r="C322" s="5" t="s">
        <v>44</v>
      </c>
      <c r="D322" s="5" t="s">
        <v>56</v>
      </c>
      <c r="E322" s="5" t="s">
        <v>30</v>
      </c>
      <c r="F322" s="6">
        <v>5769.6</v>
      </c>
      <c r="G322" s="6">
        <v>5769.6</v>
      </c>
    </row>
    <row r="323" spans="1:7" ht="25.5" customHeight="1" outlineLevel="4">
      <c r="A323" s="18" t="s">
        <v>39</v>
      </c>
      <c r="B323" s="5" t="s">
        <v>46</v>
      </c>
      <c r="C323" s="5" t="s">
        <v>44</v>
      </c>
      <c r="D323" s="5" t="s">
        <v>56</v>
      </c>
      <c r="E323" s="5" t="s">
        <v>40</v>
      </c>
      <c r="F323" s="9">
        <v>55</v>
      </c>
      <c r="G323" s="9">
        <v>55</v>
      </c>
    </row>
    <row r="324" spans="1:7" ht="21.75" customHeight="1" outlineLevel="4">
      <c r="A324" s="18" t="s">
        <v>41</v>
      </c>
      <c r="B324" s="5" t="s">
        <v>46</v>
      </c>
      <c r="C324" s="5" t="s">
        <v>44</v>
      </c>
      <c r="D324" s="5" t="s">
        <v>56</v>
      </c>
      <c r="E324" s="5" t="s">
        <v>42</v>
      </c>
      <c r="F324" s="9">
        <v>0.5</v>
      </c>
      <c r="G324" s="9">
        <v>0.5</v>
      </c>
    </row>
    <row r="325" spans="1:7" ht="11.25" customHeight="1">
      <c r="A325" s="18" t="s">
        <v>371</v>
      </c>
      <c r="B325" s="5" t="s">
        <v>139</v>
      </c>
      <c r="C325" s="5"/>
      <c r="D325" s="5"/>
      <c r="E325" s="5"/>
      <c r="F325" s="6">
        <f aca="true" t="shared" si="7" ref="F325:G328">F326</f>
        <v>1558.9</v>
      </c>
      <c r="G325" s="6">
        <f t="shared" si="7"/>
        <v>1558.9</v>
      </c>
    </row>
    <row r="326" spans="1:7" ht="11.25" customHeight="1" outlineLevel="1">
      <c r="A326" s="18" t="s">
        <v>372</v>
      </c>
      <c r="B326" s="5" t="s">
        <v>139</v>
      </c>
      <c r="C326" s="5" t="s">
        <v>95</v>
      </c>
      <c r="D326" s="5"/>
      <c r="E326" s="5"/>
      <c r="F326" s="6">
        <f t="shared" si="7"/>
        <v>1558.9</v>
      </c>
      <c r="G326" s="6">
        <f t="shared" si="7"/>
        <v>1558.9</v>
      </c>
    </row>
    <row r="327" spans="1:7" ht="11.25" customHeight="1" outlineLevel="2">
      <c r="A327" s="19" t="s">
        <v>94</v>
      </c>
      <c r="B327" s="7" t="s">
        <v>139</v>
      </c>
      <c r="C327" s="7" t="s">
        <v>95</v>
      </c>
      <c r="D327" s="7" t="s">
        <v>95</v>
      </c>
      <c r="E327" s="7"/>
      <c r="F327" s="8">
        <f t="shared" si="7"/>
        <v>1558.9</v>
      </c>
      <c r="G327" s="8">
        <f t="shared" si="7"/>
        <v>1558.9</v>
      </c>
    </row>
    <row r="328" spans="1:7" ht="21.75" customHeight="1" outlineLevel="3">
      <c r="A328" s="18" t="s">
        <v>373</v>
      </c>
      <c r="B328" s="5" t="s">
        <v>139</v>
      </c>
      <c r="C328" s="5" t="s">
        <v>95</v>
      </c>
      <c r="D328" s="5" t="s">
        <v>374</v>
      </c>
      <c r="E328" s="5"/>
      <c r="F328" s="6">
        <f t="shared" si="7"/>
        <v>1558.9</v>
      </c>
      <c r="G328" s="6">
        <f t="shared" si="7"/>
        <v>1558.9</v>
      </c>
    </row>
    <row r="329" spans="1:7" ht="59.25" customHeight="1" outlineLevel="4">
      <c r="A329" s="18" t="s">
        <v>375</v>
      </c>
      <c r="B329" s="5" t="s">
        <v>139</v>
      </c>
      <c r="C329" s="5" t="s">
        <v>95</v>
      </c>
      <c r="D329" s="5" t="s">
        <v>376</v>
      </c>
      <c r="E329" s="5" t="s">
        <v>149</v>
      </c>
      <c r="F329" s="6">
        <v>1558.9</v>
      </c>
      <c r="G329" s="6">
        <v>1558.9</v>
      </c>
    </row>
    <row r="330" spans="1:7" ht="11.25" customHeight="1">
      <c r="A330" s="18" t="s">
        <v>377</v>
      </c>
      <c r="B330" s="5" t="s">
        <v>378</v>
      </c>
      <c r="C330" s="5"/>
      <c r="D330" s="5"/>
      <c r="E330" s="5"/>
      <c r="F330" s="6">
        <f>F331+F334+F364+F372</f>
        <v>196957.1</v>
      </c>
      <c r="G330" s="6">
        <f>G331+G334+G364+G372</f>
        <v>196969.5</v>
      </c>
    </row>
    <row r="331" spans="1:7" ht="11.25" customHeight="1" outlineLevel="1">
      <c r="A331" s="18" t="s">
        <v>379</v>
      </c>
      <c r="B331" s="5" t="s">
        <v>378</v>
      </c>
      <c r="C331" s="5" t="s">
        <v>21</v>
      </c>
      <c r="D331" s="5"/>
      <c r="E331" s="5"/>
      <c r="F331" s="6">
        <f>F332</f>
        <v>61000</v>
      </c>
      <c r="G331" s="6">
        <f>G332</f>
        <v>61000</v>
      </c>
    </row>
    <row r="332" spans="1:7" ht="11.25" customHeight="1" outlineLevel="2">
      <c r="A332" s="18" t="s">
        <v>380</v>
      </c>
      <c r="B332" s="5" t="s">
        <v>378</v>
      </c>
      <c r="C332" s="5" t="s">
        <v>21</v>
      </c>
      <c r="D332" s="5" t="s">
        <v>381</v>
      </c>
      <c r="E332" s="5"/>
      <c r="F332" s="6">
        <f>F333</f>
        <v>61000</v>
      </c>
      <c r="G332" s="6">
        <f>G333</f>
        <v>61000</v>
      </c>
    </row>
    <row r="333" spans="1:7" ht="21.75" customHeight="1" outlineLevel="3">
      <c r="A333" s="18" t="s">
        <v>133</v>
      </c>
      <c r="B333" s="5" t="s">
        <v>378</v>
      </c>
      <c r="C333" s="5" t="s">
        <v>21</v>
      </c>
      <c r="D333" s="5" t="s">
        <v>382</v>
      </c>
      <c r="E333" s="5" t="s">
        <v>134</v>
      </c>
      <c r="F333" s="6">
        <v>61000</v>
      </c>
      <c r="G333" s="6">
        <v>61000</v>
      </c>
    </row>
    <row r="334" spans="1:7" ht="11.25" customHeight="1" outlineLevel="1">
      <c r="A334" s="18" t="s">
        <v>383</v>
      </c>
      <c r="B334" s="5" t="s">
        <v>378</v>
      </c>
      <c r="C334" s="5" t="s">
        <v>32</v>
      </c>
      <c r="D334" s="5"/>
      <c r="E334" s="5"/>
      <c r="F334" s="6">
        <f>F335+F337+F340+F361</f>
        <v>39674.8</v>
      </c>
      <c r="G334" s="6">
        <f>G335+G337+G340+G361</f>
        <v>39687.2</v>
      </c>
    </row>
    <row r="335" spans="1:7" ht="11.25" customHeight="1" outlineLevel="2">
      <c r="A335" s="18" t="s">
        <v>384</v>
      </c>
      <c r="B335" s="5" t="s">
        <v>378</v>
      </c>
      <c r="C335" s="5" t="s">
        <v>32</v>
      </c>
      <c r="D335" s="5" t="s">
        <v>385</v>
      </c>
      <c r="E335" s="5"/>
      <c r="F335" s="6">
        <f>F336</f>
        <v>2300</v>
      </c>
      <c r="G335" s="6">
        <f>G336</f>
        <v>2300</v>
      </c>
    </row>
    <row r="336" spans="1:7" ht="38.25" customHeight="1" outlineLevel="3">
      <c r="A336" s="18" t="s">
        <v>386</v>
      </c>
      <c r="B336" s="5" t="s">
        <v>378</v>
      </c>
      <c r="C336" s="5" t="s">
        <v>32</v>
      </c>
      <c r="D336" s="5" t="s">
        <v>387</v>
      </c>
      <c r="E336" s="5" t="s">
        <v>134</v>
      </c>
      <c r="F336" s="6">
        <v>2300</v>
      </c>
      <c r="G336" s="6">
        <v>2300</v>
      </c>
    </row>
    <row r="337" spans="1:7" ht="11.25" customHeight="1" outlineLevel="2">
      <c r="A337" s="18" t="s">
        <v>380</v>
      </c>
      <c r="B337" s="5" t="s">
        <v>378</v>
      </c>
      <c r="C337" s="5" t="s">
        <v>32</v>
      </c>
      <c r="D337" s="5" t="s">
        <v>381</v>
      </c>
      <c r="E337" s="5"/>
      <c r="F337" s="6">
        <f>F338+F339</f>
        <v>9156.5</v>
      </c>
      <c r="G337" s="6">
        <f>G338+G339</f>
        <v>9168.900000000001</v>
      </c>
    </row>
    <row r="338" spans="1:7" ht="36" customHeight="1" outlineLevel="3">
      <c r="A338" s="18" t="s">
        <v>388</v>
      </c>
      <c r="B338" s="5" t="s">
        <v>378</v>
      </c>
      <c r="C338" s="5" t="s">
        <v>32</v>
      </c>
      <c r="D338" s="5" t="s">
        <v>389</v>
      </c>
      <c r="E338" s="5" t="s">
        <v>134</v>
      </c>
      <c r="F338" s="6">
        <v>3855.1</v>
      </c>
      <c r="G338" s="6">
        <v>3858.8</v>
      </c>
    </row>
    <row r="339" spans="1:7" ht="48.75" customHeight="1" outlineLevel="3">
      <c r="A339" s="18" t="s">
        <v>390</v>
      </c>
      <c r="B339" s="5" t="s">
        <v>378</v>
      </c>
      <c r="C339" s="5" t="s">
        <v>32</v>
      </c>
      <c r="D339" s="5" t="s">
        <v>391</v>
      </c>
      <c r="E339" s="5" t="s">
        <v>134</v>
      </c>
      <c r="F339" s="6">
        <v>5301.4</v>
      </c>
      <c r="G339" s="6">
        <v>5310.1</v>
      </c>
    </row>
    <row r="340" spans="1:7" ht="11.25" customHeight="1" outlineLevel="2">
      <c r="A340" s="19" t="s">
        <v>392</v>
      </c>
      <c r="B340" s="7" t="s">
        <v>378</v>
      </c>
      <c r="C340" s="7" t="s">
        <v>32</v>
      </c>
      <c r="D340" s="7" t="s">
        <v>44</v>
      </c>
      <c r="E340" s="7"/>
      <c r="F340" s="8">
        <f>F341+F344+F351</f>
        <v>24618.3</v>
      </c>
      <c r="G340" s="8">
        <f>G341+G344+G351</f>
        <v>24618.3</v>
      </c>
    </row>
    <row r="341" spans="1:7" ht="21.75" customHeight="1" outlineLevel="3">
      <c r="A341" s="19" t="s">
        <v>393</v>
      </c>
      <c r="B341" s="7" t="s">
        <v>378</v>
      </c>
      <c r="C341" s="7" t="s">
        <v>32</v>
      </c>
      <c r="D341" s="7" t="s">
        <v>394</v>
      </c>
      <c r="E341" s="7"/>
      <c r="F341" s="10">
        <f>F342</f>
        <v>499.3</v>
      </c>
      <c r="G341" s="10">
        <f>G342</f>
        <v>499.3</v>
      </c>
    </row>
    <row r="342" spans="1:7" ht="21.75" customHeight="1" outlineLevel="4">
      <c r="A342" s="18" t="s">
        <v>395</v>
      </c>
      <c r="B342" s="5" t="s">
        <v>378</v>
      </c>
      <c r="C342" s="5" t="s">
        <v>32</v>
      </c>
      <c r="D342" s="5" t="s">
        <v>396</v>
      </c>
      <c r="E342" s="5"/>
      <c r="F342" s="9">
        <f>F343</f>
        <v>499.3</v>
      </c>
      <c r="G342" s="9">
        <f>G343</f>
        <v>499.3</v>
      </c>
    </row>
    <row r="343" spans="1:7" ht="37.5" customHeight="1" outlineLevel="5">
      <c r="A343" s="18" t="s">
        <v>397</v>
      </c>
      <c r="B343" s="5" t="s">
        <v>378</v>
      </c>
      <c r="C343" s="5" t="s">
        <v>32</v>
      </c>
      <c r="D343" s="5" t="s">
        <v>398</v>
      </c>
      <c r="E343" s="5" t="s">
        <v>134</v>
      </c>
      <c r="F343" s="9">
        <v>499.3</v>
      </c>
      <c r="G343" s="9">
        <v>499.3</v>
      </c>
    </row>
    <row r="344" spans="1:7" ht="11.25" customHeight="1" outlineLevel="3">
      <c r="A344" s="19" t="s">
        <v>399</v>
      </c>
      <c r="B344" s="7" t="s">
        <v>378</v>
      </c>
      <c r="C344" s="7" t="s">
        <v>32</v>
      </c>
      <c r="D344" s="7" t="s">
        <v>400</v>
      </c>
      <c r="E344" s="7"/>
      <c r="F344" s="8">
        <f>F345+F347+F349</f>
        <v>20810.8</v>
      </c>
      <c r="G344" s="8">
        <f>G345+G347+G349</f>
        <v>20810.8</v>
      </c>
    </row>
    <row r="345" spans="1:7" ht="21.75" customHeight="1" outlineLevel="4">
      <c r="A345" s="18" t="s">
        <v>401</v>
      </c>
      <c r="B345" s="5" t="s">
        <v>378</v>
      </c>
      <c r="C345" s="5" t="s">
        <v>32</v>
      </c>
      <c r="D345" s="5" t="s">
        <v>402</v>
      </c>
      <c r="E345" s="5"/>
      <c r="F345" s="6">
        <f>F346</f>
        <v>20732</v>
      </c>
      <c r="G345" s="6">
        <f>G346</f>
        <v>20732</v>
      </c>
    </row>
    <row r="346" spans="1:7" ht="50.25" customHeight="1" outlineLevel="5">
      <c r="A346" s="18" t="s">
        <v>403</v>
      </c>
      <c r="B346" s="5" t="s">
        <v>378</v>
      </c>
      <c r="C346" s="5" t="s">
        <v>32</v>
      </c>
      <c r="D346" s="5" t="s">
        <v>404</v>
      </c>
      <c r="E346" s="5" t="s">
        <v>134</v>
      </c>
      <c r="F346" s="6">
        <v>20732</v>
      </c>
      <c r="G346" s="6">
        <v>20732</v>
      </c>
    </row>
    <row r="347" spans="1:7" ht="84.75" customHeight="1" outlineLevel="4">
      <c r="A347" s="18" t="s">
        <v>405</v>
      </c>
      <c r="B347" s="5" t="s">
        <v>378</v>
      </c>
      <c r="C347" s="5" t="s">
        <v>32</v>
      </c>
      <c r="D347" s="5" t="s">
        <v>406</v>
      </c>
      <c r="E347" s="5"/>
      <c r="F347" s="9">
        <f>F348</f>
        <v>58.8</v>
      </c>
      <c r="G347" s="9">
        <f>G348</f>
        <v>58.8</v>
      </c>
    </row>
    <row r="348" spans="1:7" ht="47.25" customHeight="1" outlineLevel="5">
      <c r="A348" s="18" t="s">
        <v>403</v>
      </c>
      <c r="B348" s="5" t="s">
        <v>378</v>
      </c>
      <c r="C348" s="5" t="s">
        <v>32</v>
      </c>
      <c r="D348" s="5" t="s">
        <v>407</v>
      </c>
      <c r="E348" s="5" t="s">
        <v>134</v>
      </c>
      <c r="F348" s="9">
        <v>58.8</v>
      </c>
      <c r="G348" s="9">
        <v>58.8</v>
      </c>
    </row>
    <row r="349" spans="1:7" ht="60.75" customHeight="1" outlineLevel="4">
      <c r="A349" s="18" t="s">
        <v>408</v>
      </c>
      <c r="B349" s="5" t="s">
        <v>378</v>
      </c>
      <c r="C349" s="5" t="s">
        <v>32</v>
      </c>
      <c r="D349" s="5" t="s">
        <v>409</v>
      </c>
      <c r="E349" s="5"/>
      <c r="F349" s="9">
        <f>F350</f>
        <v>20</v>
      </c>
      <c r="G349" s="9">
        <f>G350</f>
        <v>20</v>
      </c>
    </row>
    <row r="350" spans="1:7" ht="48.75" customHeight="1" outlineLevel="5">
      <c r="A350" s="18" t="s">
        <v>403</v>
      </c>
      <c r="B350" s="5" t="s">
        <v>378</v>
      </c>
      <c r="C350" s="5" t="s">
        <v>32</v>
      </c>
      <c r="D350" s="5" t="s">
        <v>410</v>
      </c>
      <c r="E350" s="5" t="s">
        <v>134</v>
      </c>
      <c r="F350" s="9">
        <v>20</v>
      </c>
      <c r="G350" s="9">
        <v>20</v>
      </c>
    </row>
    <row r="351" spans="1:7" ht="21.75" customHeight="1" outlineLevel="3">
      <c r="A351" s="19" t="s">
        <v>411</v>
      </c>
      <c r="B351" s="7" t="s">
        <v>378</v>
      </c>
      <c r="C351" s="7" t="s">
        <v>32</v>
      </c>
      <c r="D351" s="7" t="s">
        <v>412</v>
      </c>
      <c r="E351" s="7"/>
      <c r="F351" s="8">
        <f>F352+F355+F357+F359</f>
        <v>3308.2</v>
      </c>
      <c r="G351" s="8">
        <f>G352+G355+G357+G359</f>
        <v>3308.2</v>
      </c>
    </row>
    <row r="352" spans="1:7" ht="11.25" customHeight="1" outlineLevel="4">
      <c r="A352" s="18" t="s">
        <v>413</v>
      </c>
      <c r="B352" s="5" t="s">
        <v>378</v>
      </c>
      <c r="C352" s="5" t="s">
        <v>32</v>
      </c>
      <c r="D352" s="5" t="s">
        <v>414</v>
      </c>
      <c r="E352" s="5"/>
      <c r="F352" s="6">
        <f>F353+F354</f>
        <v>1088.7</v>
      </c>
      <c r="G352" s="6">
        <f>G353+G354</f>
        <v>1088.7</v>
      </c>
    </row>
    <row r="353" spans="1:7" ht="21.75" customHeight="1" outlineLevel="5">
      <c r="A353" s="18" t="s">
        <v>415</v>
      </c>
      <c r="B353" s="5" t="s">
        <v>378</v>
      </c>
      <c r="C353" s="5" t="s">
        <v>32</v>
      </c>
      <c r="D353" s="5" t="s">
        <v>416</v>
      </c>
      <c r="E353" s="5" t="s">
        <v>134</v>
      </c>
      <c r="F353" s="9">
        <v>840.3</v>
      </c>
      <c r="G353" s="9">
        <v>840.3</v>
      </c>
    </row>
    <row r="354" spans="1:7" ht="21.75" customHeight="1" outlineLevel="5">
      <c r="A354" s="18" t="s">
        <v>133</v>
      </c>
      <c r="B354" s="5" t="s">
        <v>378</v>
      </c>
      <c r="C354" s="5" t="s">
        <v>32</v>
      </c>
      <c r="D354" s="5" t="s">
        <v>417</v>
      </c>
      <c r="E354" s="5" t="s">
        <v>134</v>
      </c>
      <c r="F354" s="9">
        <v>248.4</v>
      </c>
      <c r="G354" s="9">
        <v>248.4</v>
      </c>
    </row>
    <row r="355" spans="1:7" ht="21.75" customHeight="1" outlineLevel="4">
      <c r="A355" s="18" t="s">
        <v>418</v>
      </c>
      <c r="B355" s="5" t="s">
        <v>378</v>
      </c>
      <c r="C355" s="5" t="s">
        <v>32</v>
      </c>
      <c r="D355" s="5" t="s">
        <v>419</v>
      </c>
      <c r="E355" s="5"/>
      <c r="F355" s="6">
        <f>F356</f>
        <v>1410.2</v>
      </c>
      <c r="G355" s="6">
        <f>G356</f>
        <v>1410.2</v>
      </c>
    </row>
    <row r="356" spans="1:7" ht="21.75" customHeight="1" outlineLevel="5">
      <c r="A356" s="18" t="s">
        <v>420</v>
      </c>
      <c r="B356" s="5" t="s">
        <v>378</v>
      </c>
      <c r="C356" s="5" t="s">
        <v>32</v>
      </c>
      <c r="D356" s="5" t="s">
        <v>421</v>
      </c>
      <c r="E356" s="5" t="s">
        <v>134</v>
      </c>
      <c r="F356" s="6">
        <v>1410.2</v>
      </c>
      <c r="G356" s="6">
        <v>1410.2</v>
      </c>
    </row>
    <row r="357" spans="1:7" ht="21.75" customHeight="1" outlineLevel="4">
      <c r="A357" s="18" t="s">
        <v>422</v>
      </c>
      <c r="B357" s="5" t="s">
        <v>378</v>
      </c>
      <c r="C357" s="5" t="s">
        <v>32</v>
      </c>
      <c r="D357" s="5" t="s">
        <v>423</v>
      </c>
      <c r="E357" s="5"/>
      <c r="F357" s="9">
        <f>F358</f>
        <v>28</v>
      </c>
      <c r="G357" s="9">
        <f>G358</f>
        <v>28</v>
      </c>
    </row>
    <row r="358" spans="1:7" ht="21.75" customHeight="1" outlineLevel="5">
      <c r="A358" s="18" t="s">
        <v>424</v>
      </c>
      <c r="B358" s="5" t="s">
        <v>378</v>
      </c>
      <c r="C358" s="5" t="s">
        <v>32</v>
      </c>
      <c r="D358" s="5" t="s">
        <v>425</v>
      </c>
      <c r="E358" s="5" t="s">
        <v>134</v>
      </c>
      <c r="F358" s="9">
        <v>28</v>
      </c>
      <c r="G358" s="9">
        <v>28</v>
      </c>
    </row>
    <row r="359" spans="1:7" ht="21.75" customHeight="1" outlineLevel="4">
      <c r="A359" s="18" t="s">
        <v>426</v>
      </c>
      <c r="B359" s="5" t="s">
        <v>378</v>
      </c>
      <c r="C359" s="5" t="s">
        <v>32</v>
      </c>
      <c r="D359" s="5" t="s">
        <v>427</v>
      </c>
      <c r="E359" s="5"/>
      <c r="F359" s="9">
        <f>F360</f>
        <v>781.3</v>
      </c>
      <c r="G359" s="9">
        <f>G360</f>
        <v>781.3</v>
      </c>
    </row>
    <row r="360" spans="1:7" ht="21.75" customHeight="1" outlineLevel="5">
      <c r="A360" s="18" t="s">
        <v>133</v>
      </c>
      <c r="B360" s="5" t="s">
        <v>378</v>
      </c>
      <c r="C360" s="5" t="s">
        <v>32</v>
      </c>
      <c r="D360" s="5" t="s">
        <v>428</v>
      </c>
      <c r="E360" s="5" t="s">
        <v>134</v>
      </c>
      <c r="F360" s="9">
        <v>781.3</v>
      </c>
      <c r="G360" s="9">
        <v>781.3</v>
      </c>
    </row>
    <row r="361" spans="1:7" ht="11.25" customHeight="1" outlineLevel="2">
      <c r="A361" s="19" t="s">
        <v>59</v>
      </c>
      <c r="B361" s="7" t="s">
        <v>378</v>
      </c>
      <c r="C361" s="7" t="s">
        <v>32</v>
      </c>
      <c r="D361" s="7" t="s">
        <v>60</v>
      </c>
      <c r="E361" s="7"/>
      <c r="F361" s="8">
        <f>F362</f>
        <v>3600</v>
      </c>
      <c r="G361" s="8">
        <f>G362</f>
        <v>3600</v>
      </c>
    </row>
    <row r="362" spans="1:7" ht="11.25" customHeight="1" outlineLevel="3">
      <c r="A362" s="18" t="s">
        <v>61</v>
      </c>
      <c r="B362" s="5" t="s">
        <v>378</v>
      </c>
      <c r="C362" s="5" t="s">
        <v>32</v>
      </c>
      <c r="D362" s="5" t="s">
        <v>62</v>
      </c>
      <c r="E362" s="5"/>
      <c r="F362" s="6">
        <f>F363</f>
        <v>3600</v>
      </c>
      <c r="G362" s="6">
        <f>G363</f>
        <v>3600</v>
      </c>
    </row>
    <row r="363" spans="1:7" ht="37.5" customHeight="1" outlineLevel="4">
      <c r="A363" s="18" t="s">
        <v>167</v>
      </c>
      <c r="B363" s="5" t="s">
        <v>378</v>
      </c>
      <c r="C363" s="5" t="s">
        <v>32</v>
      </c>
      <c r="D363" s="5" t="s">
        <v>429</v>
      </c>
      <c r="E363" s="5" t="s">
        <v>149</v>
      </c>
      <c r="F363" s="6">
        <v>3600</v>
      </c>
      <c r="G363" s="6">
        <v>3600</v>
      </c>
    </row>
    <row r="364" spans="1:7" ht="11.25" customHeight="1" outlineLevel="1">
      <c r="A364" s="18" t="s">
        <v>430</v>
      </c>
      <c r="B364" s="5" t="s">
        <v>378</v>
      </c>
      <c r="C364" s="5" t="s">
        <v>44</v>
      </c>
      <c r="D364" s="5"/>
      <c r="E364" s="5"/>
      <c r="F364" s="6">
        <f aca="true" t="shared" si="8" ref="F364:G366">F365</f>
        <v>83432.2</v>
      </c>
      <c r="G364" s="6">
        <f t="shared" si="8"/>
        <v>83432.2</v>
      </c>
    </row>
    <row r="365" spans="1:7" ht="11.25" customHeight="1" outlineLevel="2">
      <c r="A365" s="19" t="s">
        <v>392</v>
      </c>
      <c r="B365" s="7" t="s">
        <v>378</v>
      </c>
      <c r="C365" s="7" t="s">
        <v>44</v>
      </c>
      <c r="D365" s="7" t="s">
        <v>44</v>
      </c>
      <c r="E365" s="7"/>
      <c r="F365" s="8">
        <f t="shared" si="8"/>
        <v>83432.2</v>
      </c>
      <c r="G365" s="8">
        <f t="shared" si="8"/>
        <v>83432.2</v>
      </c>
    </row>
    <row r="366" spans="1:7" ht="11.25" customHeight="1" outlineLevel="3">
      <c r="A366" s="19" t="s">
        <v>399</v>
      </c>
      <c r="B366" s="7" t="s">
        <v>378</v>
      </c>
      <c r="C366" s="7" t="s">
        <v>44</v>
      </c>
      <c r="D366" s="7" t="s">
        <v>400</v>
      </c>
      <c r="E366" s="7"/>
      <c r="F366" s="8">
        <f t="shared" si="8"/>
        <v>83432.2</v>
      </c>
      <c r="G366" s="8">
        <f t="shared" si="8"/>
        <v>83432.2</v>
      </c>
    </row>
    <row r="367" spans="1:7" ht="36" customHeight="1" outlineLevel="4">
      <c r="A367" s="18" t="s">
        <v>431</v>
      </c>
      <c r="B367" s="5" t="s">
        <v>378</v>
      </c>
      <c r="C367" s="5" t="s">
        <v>44</v>
      </c>
      <c r="D367" s="5" t="s">
        <v>432</v>
      </c>
      <c r="E367" s="5"/>
      <c r="F367" s="6">
        <f>SUM(F368:F371)</f>
        <v>83432.2</v>
      </c>
      <c r="G367" s="6">
        <f>SUM(G368:G371)</f>
        <v>83432.2</v>
      </c>
    </row>
    <row r="368" spans="1:7" ht="48.75" customHeight="1" outlineLevel="5">
      <c r="A368" s="18" t="s">
        <v>433</v>
      </c>
      <c r="B368" s="5" t="s">
        <v>378</v>
      </c>
      <c r="C368" s="5" t="s">
        <v>44</v>
      </c>
      <c r="D368" s="5" t="s">
        <v>434</v>
      </c>
      <c r="E368" s="5" t="s">
        <v>40</v>
      </c>
      <c r="F368" s="9">
        <v>748</v>
      </c>
      <c r="G368" s="9">
        <v>748</v>
      </c>
    </row>
    <row r="369" spans="1:7" ht="49.5" customHeight="1" outlineLevel="5">
      <c r="A369" s="18" t="s">
        <v>403</v>
      </c>
      <c r="B369" s="5" t="s">
        <v>378</v>
      </c>
      <c r="C369" s="5" t="s">
        <v>44</v>
      </c>
      <c r="D369" s="5" t="s">
        <v>434</v>
      </c>
      <c r="E369" s="5" t="s">
        <v>134</v>
      </c>
      <c r="F369" s="6">
        <v>74052</v>
      </c>
      <c r="G369" s="6">
        <v>74052</v>
      </c>
    </row>
    <row r="370" spans="1:7" ht="59.25" customHeight="1" outlineLevel="5">
      <c r="A370" s="18" t="s">
        <v>435</v>
      </c>
      <c r="B370" s="5" t="s">
        <v>378</v>
      </c>
      <c r="C370" s="5" t="s">
        <v>44</v>
      </c>
      <c r="D370" s="5" t="s">
        <v>436</v>
      </c>
      <c r="E370" s="5" t="s">
        <v>40</v>
      </c>
      <c r="F370" s="9">
        <v>86.3</v>
      </c>
      <c r="G370" s="9">
        <v>86.3</v>
      </c>
    </row>
    <row r="371" spans="1:7" ht="48" customHeight="1" outlineLevel="5">
      <c r="A371" s="18" t="s">
        <v>437</v>
      </c>
      <c r="B371" s="5" t="s">
        <v>378</v>
      </c>
      <c r="C371" s="5" t="s">
        <v>44</v>
      </c>
      <c r="D371" s="5" t="s">
        <v>436</v>
      </c>
      <c r="E371" s="5" t="s">
        <v>134</v>
      </c>
      <c r="F371" s="6">
        <v>8545.9</v>
      </c>
      <c r="G371" s="6">
        <v>8545.9</v>
      </c>
    </row>
    <row r="372" spans="1:7" ht="11.25" customHeight="1" outlineLevel="1">
      <c r="A372" s="18" t="s">
        <v>438</v>
      </c>
      <c r="B372" s="5" t="s">
        <v>378</v>
      </c>
      <c r="C372" s="5" t="s">
        <v>66</v>
      </c>
      <c r="D372" s="5"/>
      <c r="E372" s="5"/>
      <c r="F372" s="6">
        <f>F373</f>
        <v>12850.1</v>
      </c>
      <c r="G372" s="6">
        <f>G373</f>
        <v>12850.1</v>
      </c>
    </row>
    <row r="373" spans="1:7" ht="11.25" customHeight="1" outlineLevel="2">
      <c r="A373" s="19" t="s">
        <v>50</v>
      </c>
      <c r="B373" s="7" t="s">
        <v>378</v>
      </c>
      <c r="C373" s="7" t="s">
        <v>66</v>
      </c>
      <c r="D373" s="7" t="s">
        <v>51</v>
      </c>
      <c r="E373" s="7"/>
      <c r="F373" s="8">
        <f>F374</f>
        <v>12850.1</v>
      </c>
      <c r="G373" s="8">
        <f>G374</f>
        <v>12850.1</v>
      </c>
    </row>
    <row r="374" spans="1:7" ht="11.25" customHeight="1" outlineLevel="3">
      <c r="A374" s="18" t="s">
        <v>52</v>
      </c>
      <c r="B374" s="5" t="s">
        <v>378</v>
      </c>
      <c r="C374" s="5" t="s">
        <v>66</v>
      </c>
      <c r="D374" s="5" t="s">
        <v>53</v>
      </c>
      <c r="E374" s="5"/>
      <c r="F374" s="6">
        <f>SUM(F375:F379)</f>
        <v>12850.1</v>
      </c>
      <c r="G374" s="6">
        <f>SUM(G375:G379)</f>
        <v>12850.1</v>
      </c>
    </row>
    <row r="375" spans="1:7" ht="108.75" customHeight="1" outlineLevel="4">
      <c r="A375" s="18" t="s">
        <v>439</v>
      </c>
      <c r="B375" s="5" t="s">
        <v>378</v>
      </c>
      <c r="C375" s="5" t="s">
        <v>66</v>
      </c>
      <c r="D375" s="5" t="s">
        <v>440</v>
      </c>
      <c r="E375" s="5" t="s">
        <v>30</v>
      </c>
      <c r="F375" s="6">
        <v>9714.3</v>
      </c>
      <c r="G375" s="6">
        <v>9714.3</v>
      </c>
    </row>
    <row r="376" spans="1:7" ht="84.75" customHeight="1" outlineLevel="4">
      <c r="A376" s="18" t="s">
        <v>441</v>
      </c>
      <c r="B376" s="5" t="s">
        <v>378</v>
      </c>
      <c r="C376" s="5" t="s">
        <v>66</v>
      </c>
      <c r="D376" s="5" t="s">
        <v>440</v>
      </c>
      <c r="E376" s="5" t="s">
        <v>40</v>
      </c>
      <c r="F376" s="6">
        <v>1883</v>
      </c>
      <c r="G376" s="6">
        <v>1883</v>
      </c>
    </row>
    <row r="377" spans="1:7" ht="84.75" customHeight="1" outlineLevel="4">
      <c r="A377" s="18" t="s">
        <v>442</v>
      </c>
      <c r="B377" s="5" t="s">
        <v>378</v>
      </c>
      <c r="C377" s="5" t="s">
        <v>66</v>
      </c>
      <c r="D377" s="5" t="s">
        <v>440</v>
      </c>
      <c r="E377" s="5" t="s">
        <v>42</v>
      </c>
      <c r="F377" s="9">
        <v>22</v>
      </c>
      <c r="G377" s="9">
        <v>22</v>
      </c>
    </row>
    <row r="378" spans="1:7" ht="48" customHeight="1" outlineLevel="4">
      <c r="A378" s="18" t="s">
        <v>28</v>
      </c>
      <c r="B378" s="5" t="s">
        <v>378</v>
      </c>
      <c r="C378" s="5" t="s">
        <v>66</v>
      </c>
      <c r="D378" s="5" t="s">
        <v>56</v>
      </c>
      <c r="E378" s="5" t="s">
        <v>30</v>
      </c>
      <c r="F378" s="6">
        <v>1074.7</v>
      </c>
      <c r="G378" s="6">
        <v>1074.7</v>
      </c>
    </row>
    <row r="379" spans="1:7" ht="21.75" customHeight="1" outlineLevel="4">
      <c r="A379" s="18" t="s">
        <v>39</v>
      </c>
      <c r="B379" s="5" t="s">
        <v>378</v>
      </c>
      <c r="C379" s="5" t="s">
        <v>66</v>
      </c>
      <c r="D379" s="5" t="s">
        <v>56</v>
      </c>
      <c r="E379" s="5" t="s">
        <v>40</v>
      </c>
      <c r="F379" s="9">
        <v>156.1</v>
      </c>
      <c r="G379" s="9">
        <v>156.1</v>
      </c>
    </row>
    <row r="380" spans="1:7" ht="11.25" customHeight="1">
      <c r="A380" s="18" t="s">
        <v>443</v>
      </c>
      <c r="B380" s="5" t="s">
        <v>78</v>
      </c>
      <c r="C380" s="5"/>
      <c r="D380" s="5"/>
      <c r="E380" s="5"/>
      <c r="F380" s="6">
        <f>F381+F387+F393+F401</f>
        <v>50347.9</v>
      </c>
      <c r="G380" s="6">
        <f>G381+G387+G393+G401</f>
        <v>50347.9</v>
      </c>
    </row>
    <row r="381" spans="1:7" ht="11.25" customHeight="1" outlineLevel="1">
      <c r="A381" s="18" t="s">
        <v>444</v>
      </c>
      <c r="B381" s="5" t="s">
        <v>78</v>
      </c>
      <c r="C381" s="5" t="s">
        <v>21</v>
      </c>
      <c r="D381" s="5"/>
      <c r="E381" s="5"/>
      <c r="F381" s="6">
        <f>F382</f>
        <v>12559.6</v>
      </c>
      <c r="G381" s="6">
        <f>G382</f>
        <v>12559.6</v>
      </c>
    </row>
    <row r="382" spans="1:7" ht="11.25" customHeight="1" outlineLevel="2">
      <c r="A382" s="19" t="s">
        <v>445</v>
      </c>
      <c r="B382" s="7" t="s">
        <v>78</v>
      </c>
      <c r="C382" s="7" t="s">
        <v>21</v>
      </c>
      <c r="D382" s="7" t="s">
        <v>32</v>
      </c>
      <c r="E382" s="7"/>
      <c r="F382" s="8">
        <f>F383+F385</f>
        <v>12559.6</v>
      </c>
      <c r="G382" s="8">
        <f>G383+G385</f>
        <v>12559.6</v>
      </c>
    </row>
    <row r="383" spans="1:7" ht="11.25" customHeight="1" outlineLevel="3">
      <c r="A383" s="18" t="s">
        <v>446</v>
      </c>
      <c r="B383" s="5" t="s">
        <v>78</v>
      </c>
      <c r="C383" s="5" t="s">
        <v>21</v>
      </c>
      <c r="D383" s="5" t="s">
        <v>447</v>
      </c>
      <c r="E383" s="5"/>
      <c r="F383" s="6">
        <f>F384</f>
        <v>6759.6</v>
      </c>
      <c r="G383" s="6">
        <f>G384</f>
        <v>6759.6</v>
      </c>
    </row>
    <row r="384" spans="1:7" ht="37.5" customHeight="1" outlineLevel="4">
      <c r="A384" s="18" t="s">
        <v>167</v>
      </c>
      <c r="B384" s="5" t="s">
        <v>78</v>
      </c>
      <c r="C384" s="5" t="s">
        <v>21</v>
      </c>
      <c r="D384" s="5" t="s">
        <v>448</v>
      </c>
      <c r="E384" s="5" t="s">
        <v>149</v>
      </c>
      <c r="F384" s="6">
        <v>6759.6</v>
      </c>
      <c r="G384" s="6">
        <v>6759.6</v>
      </c>
    </row>
    <row r="385" spans="1:7" ht="36" customHeight="1" outlineLevel="3">
      <c r="A385" s="18" t="s">
        <v>449</v>
      </c>
      <c r="B385" s="5" t="s">
        <v>78</v>
      </c>
      <c r="C385" s="5" t="s">
        <v>21</v>
      </c>
      <c r="D385" s="5" t="s">
        <v>450</v>
      </c>
      <c r="E385" s="5"/>
      <c r="F385" s="6">
        <f>F386</f>
        <v>5800</v>
      </c>
      <c r="G385" s="6">
        <f>G386</f>
        <v>5800</v>
      </c>
    </row>
    <row r="386" spans="1:7" ht="38.25" customHeight="1" outlineLevel="4">
      <c r="A386" s="18" t="s">
        <v>167</v>
      </c>
      <c r="B386" s="5" t="s">
        <v>78</v>
      </c>
      <c r="C386" s="5" t="s">
        <v>21</v>
      </c>
      <c r="D386" s="5" t="s">
        <v>451</v>
      </c>
      <c r="E386" s="5" t="s">
        <v>149</v>
      </c>
      <c r="F386" s="6">
        <v>5800</v>
      </c>
      <c r="G386" s="6">
        <v>5800</v>
      </c>
    </row>
    <row r="387" spans="1:7" ht="11.25" customHeight="1" outlineLevel="1">
      <c r="A387" s="18" t="s">
        <v>452</v>
      </c>
      <c r="B387" s="5" t="s">
        <v>78</v>
      </c>
      <c r="C387" s="5" t="s">
        <v>23</v>
      </c>
      <c r="D387" s="5"/>
      <c r="E387" s="5"/>
      <c r="F387" s="6">
        <f>F388</f>
        <v>26832.8</v>
      </c>
      <c r="G387" s="6">
        <f>G388</f>
        <v>26832.8</v>
      </c>
    </row>
    <row r="388" spans="1:7" ht="11.25" customHeight="1" outlineLevel="2">
      <c r="A388" s="19" t="s">
        <v>445</v>
      </c>
      <c r="B388" s="7" t="s">
        <v>78</v>
      </c>
      <c r="C388" s="7" t="s">
        <v>23</v>
      </c>
      <c r="D388" s="7" t="s">
        <v>32</v>
      </c>
      <c r="E388" s="7"/>
      <c r="F388" s="8">
        <f>F389+F391</f>
        <v>26832.8</v>
      </c>
      <c r="G388" s="8">
        <f>G389+G391</f>
        <v>26832.8</v>
      </c>
    </row>
    <row r="389" spans="1:7" ht="21.75" customHeight="1" outlineLevel="3">
      <c r="A389" s="18" t="s">
        <v>453</v>
      </c>
      <c r="B389" s="5" t="s">
        <v>78</v>
      </c>
      <c r="C389" s="5" t="s">
        <v>23</v>
      </c>
      <c r="D389" s="5" t="s">
        <v>454</v>
      </c>
      <c r="E389" s="5"/>
      <c r="F389" s="6">
        <f>F390</f>
        <v>23869.5</v>
      </c>
      <c r="G389" s="6">
        <f>G390</f>
        <v>23869.5</v>
      </c>
    </row>
    <row r="390" spans="1:7" ht="32.25" customHeight="1" outlineLevel="4">
      <c r="A390" s="18" t="s">
        <v>167</v>
      </c>
      <c r="B390" s="5" t="s">
        <v>78</v>
      </c>
      <c r="C390" s="5" t="s">
        <v>23</v>
      </c>
      <c r="D390" s="5" t="s">
        <v>455</v>
      </c>
      <c r="E390" s="5" t="s">
        <v>149</v>
      </c>
      <c r="F390" s="6">
        <v>23869.5</v>
      </c>
      <c r="G390" s="6">
        <f>23869.5</f>
        <v>23869.5</v>
      </c>
    </row>
    <row r="391" spans="1:7" ht="11.25" customHeight="1" outlineLevel="3">
      <c r="A391" s="18" t="s">
        <v>456</v>
      </c>
      <c r="B391" s="5" t="s">
        <v>78</v>
      </c>
      <c r="C391" s="5" t="s">
        <v>23</v>
      </c>
      <c r="D391" s="5" t="s">
        <v>457</v>
      </c>
      <c r="E391" s="5"/>
      <c r="F391" s="6">
        <f>F392</f>
        <v>2963.3</v>
      </c>
      <c r="G391" s="6">
        <f>G392</f>
        <v>2963.3</v>
      </c>
    </row>
    <row r="392" spans="1:7" ht="32.25" customHeight="1" outlineLevel="4">
      <c r="A392" s="18" t="s">
        <v>167</v>
      </c>
      <c r="B392" s="5" t="s">
        <v>78</v>
      </c>
      <c r="C392" s="5" t="s">
        <v>23</v>
      </c>
      <c r="D392" s="5" t="s">
        <v>458</v>
      </c>
      <c r="E392" s="5" t="s">
        <v>149</v>
      </c>
      <c r="F392" s="6">
        <v>2963.3</v>
      </c>
      <c r="G392" s="6">
        <v>2963.3</v>
      </c>
    </row>
    <row r="393" spans="1:7" ht="11.25" customHeight="1" outlineLevel="1">
      <c r="A393" s="18" t="s">
        <v>459</v>
      </c>
      <c r="B393" s="5" t="s">
        <v>78</v>
      </c>
      <c r="C393" s="5" t="s">
        <v>32</v>
      </c>
      <c r="D393" s="5"/>
      <c r="E393" s="5"/>
      <c r="F393" s="6">
        <f>F394</f>
        <v>3800</v>
      </c>
      <c r="G393" s="6">
        <f>G394</f>
        <v>3800</v>
      </c>
    </row>
    <row r="394" spans="1:7" ht="11.25" customHeight="1" outlineLevel="2">
      <c r="A394" s="19" t="s">
        <v>445</v>
      </c>
      <c r="B394" s="7" t="s">
        <v>78</v>
      </c>
      <c r="C394" s="7" t="s">
        <v>32</v>
      </c>
      <c r="D394" s="7" t="s">
        <v>32</v>
      </c>
      <c r="E394" s="7"/>
      <c r="F394" s="8">
        <f>F395+F399</f>
        <v>3800</v>
      </c>
      <c r="G394" s="8">
        <f>G395+G399+G397</f>
        <v>3800</v>
      </c>
    </row>
    <row r="395" spans="1:7" ht="32.25" customHeight="1" outlineLevel="3">
      <c r="A395" s="18" t="s">
        <v>460</v>
      </c>
      <c r="B395" s="5" t="s">
        <v>78</v>
      </c>
      <c r="C395" s="5" t="s">
        <v>32</v>
      </c>
      <c r="D395" s="5" t="s">
        <v>461</v>
      </c>
      <c r="E395" s="5"/>
      <c r="F395" s="6">
        <f>F396</f>
        <v>2000</v>
      </c>
      <c r="G395" s="6">
        <f>G396</f>
        <v>2000</v>
      </c>
    </row>
    <row r="396" spans="1:7" ht="32.25" customHeight="1" outlineLevel="4">
      <c r="A396" s="18" t="s">
        <v>167</v>
      </c>
      <c r="B396" s="5" t="s">
        <v>78</v>
      </c>
      <c r="C396" s="5" t="s">
        <v>32</v>
      </c>
      <c r="D396" s="5" t="s">
        <v>462</v>
      </c>
      <c r="E396" s="5" t="s">
        <v>149</v>
      </c>
      <c r="F396" s="6">
        <v>2000</v>
      </c>
      <c r="G396" s="6">
        <v>2000</v>
      </c>
    </row>
    <row r="397" spans="1:7" ht="32.25" customHeight="1" hidden="1" outlineLevel="4">
      <c r="A397" s="18" t="s">
        <v>483</v>
      </c>
      <c r="B397" s="5">
        <v>11</v>
      </c>
      <c r="C397" s="5" t="s">
        <v>32</v>
      </c>
      <c r="D397" s="5" t="s">
        <v>484</v>
      </c>
      <c r="E397" s="5"/>
      <c r="F397" s="6"/>
      <c r="G397" s="6">
        <f>G398</f>
        <v>0</v>
      </c>
    </row>
    <row r="398" spans="1:7" ht="36" customHeight="1" hidden="1" outlineLevel="4">
      <c r="A398" s="18" t="s">
        <v>485</v>
      </c>
      <c r="B398" s="5">
        <v>11</v>
      </c>
      <c r="C398" s="5" t="s">
        <v>32</v>
      </c>
      <c r="D398" s="5" t="s">
        <v>486</v>
      </c>
      <c r="E398" s="5">
        <v>600</v>
      </c>
      <c r="F398" s="6"/>
      <c r="G398" s="6"/>
    </row>
    <row r="399" spans="1:7" ht="21.75" customHeight="1" outlineLevel="3">
      <c r="A399" s="18" t="s">
        <v>463</v>
      </c>
      <c r="B399" s="5" t="s">
        <v>78</v>
      </c>
      <c r="C399" s="5" t="s">
        <v>32</v>
      </c>
      <c r="D399" s="5" t="s">
        <v>464</v>
      </c>
      <c r="E399" s="5"/>
      <c r="F399" s="6">
        <f>F400</f>
        <v>1800</v>
      </c>
      <c r="G399" s="6">
        <f>G400</f>
        <v>1800</v>
      </c>
    </row>
    <row r="400" spans="1:7" ht="25.5" customHeight="1" outlineLevel="4">
      <c r="A400" s="18" t="s">
        <v>465</v>
      </c>
      <c r="B400" s="5" t="s">
        <v>78</v>
      </c>
      <c r="C400" s="5" t="s">
        <v>32</v>
      </c>
      <c r="D400" s="5" t="s">
        <v>466</v>
      </c>
      <c r="E400" s="5" t="s">
        <v>134</v>
      </c>
      <c r="F400" s="6">
        <v>1800</v>
      </c>
      <c r="G400" s="6">
        <v>1800</v>
      </c>
    </row>
    <row r="401" spans="1:7" ht="11.25" customHeight="1" outlineLevel="1">
      <c r="A401" s="18" t="s">
        <v>467</v>
      </c>
      <c r="B401" s="5" t="s">
        <v>78</v>
      </c>
      <c r="C401" s="5" t="s">
        <v>58</v>
      </c>
      <c r="D401" s="5"/>
      <c r="E401" s="5"/>
      <c r="F401" s="6">
        <f>F402</f>
        <v>7155.5</v>
      </c>
      <c r="G401" s="6">
        <f>G402</f>
        <v>7155.5</v>
      </c>
    </row>
    <row r="402" spans="1:7" ht="11.25" customHeight="1" outlineLevel="2">
      <c r="A402" s="19" t="s">
        <v>50</v>
      </c>
      <c r="B402" s="7" t="s">
        <v>78</v>
      </c>
      <c r="C402" s="7" t="s">
        <v>58</v>
      </c>
      <c r="D402" s="7" t="s">
        <v>51</v>
      </c>
      <c r="E402" s="7"/>
      <c r="F402" s="8">
        <f>F403</f>
        <v>7155.5</v>
      </c>
      <c r="G402" s="8">
        <f>G403</f>
        <v>7155.5</v>
      </c>
    </row>
    <row r="403" spans="1:7" ht="11.25" customHeight="1" outlineLevel="3">
      <c r="A403" s="18" t="s">
        <v>52</v>
      </c>
      <c r="B403" s="5" t="s">
        <v>78</v>
      </c>
      <c r="C403" s="5" t="s">
        <v>58</v>
      </c>
      <c r="D403" s="5" t="s">
        <v>53</v>
      </c>
      <c r="E403" s="5"/>
      <c r="F403" s="6">
        <f>SUM(F404:F406)</f>
        <v>7155.5</v>
      </c>
      <c r="G403" s="6">
        <f>SUM(G404:G406)</f>
        <v>7155.5</v>
      </c>
    </row>
    <row r="404" spans="1:7" ht="50.25" customHeight="1" outlineLevel="4">
      <c r="A404" s="18" t="s">
        <v>28</v>
      </c>
      <c r="B404" s="5" t="s">
        <v>78</v>
      </c>
      <c r="C404" s="5" t="s">
        <v>58</v>
      </c>
      <c r="D404" s="5" t="s">
        <v>56</v>
      </c>
      <c r="E404" s="5" t="s">
        <v>30</v>
      </c>
      <c r="F404" s="6">
        <v>7120.5</v>
      </c>
      <c r="G404" s="6">
        <v>7120.5</v>
      </c>
    </row>
    <row r="405" spans="1:7" ht="21.75" customHeight="1" outlineLevel="4">
      <c r="A405" s="18" t="s">
        <v>39</v>
      </c>
      <c r="B405" s="5" t="s">
        <v>78</v>
      </c>
      <c r="C405" s="5" t="s">
        <v>58</v>
      </c>
      <c r="D405" s="5" t="s">
        <v>56</v>
      </c>
      <c r="E405" s="5" t="s">
        <v>40</v>
      </c>
      <c r="F405" s="9">
        <v>34</v>
      </c>
      <c r="G405" s="9">
        <v>34</v>
      </c>
    </row>
    <row r="406" spans="1:7" ht="21.75" customHeight="1" outlineLevel="4">
      <c r="A406" s="18" t="s">
        <v>41</v>
      </c>
      <c r="B406" s="5" t="s">
        <v>78</v>
      </c>
      <c r="C406" s="5" t="s">
        <v>58</v>
      </c>
      <c r="D406" s="5" t="s">
        <v>56</v>
      </c>
      <c r="E406" s="5" t="s">
        <v>42</v>
      </c>
      <c r="F406" s="9">
        <v>1</v>
      </c>
      <c r="G406" s="9">
        <v>1</v>
      </c>
    </row>
    <row r="407" spans="1:7" ht="11.25" customHeight="1">
      <c r="A407" s="18" t="s">
        <v>468</v>
      </c>
      <c r="B407" s="5" t="s">
        <v>87</v>
      </c>
      <c r="C407" s="5"/>
      <c r="D407" s="5"/>
      <c r="E407" s="5"/>
      <c r="F407" s="6">
        <f aca="true" t="shared" si="9" ref="F407:G410">F408</f>
        <v>25780.9</v>
      </c>
      <c r="G407" s="6">
        <f t="shared" si="9"/>
        <v>25780.9</v>
      </c>
    </row>
    <row r="408" spans="1:7" ht="11.25" customHeight="1" outlineLevel="1">
      <c r="A408" s="18" t="s">
        <v>469</v>
      </c>
      <c r="B408" s="5" t="s">
        <v>87</v>
      </c>
      <c r="C408" s="5" t="s">
        <v>23</v>
      </c>
      <c r="D408" s="5"/>
      <c r="E408" s="5"/>
      <c r="F408" s="6">
        <f t="shared" si="9"/>
        <v>25780.9</v>
      </c>
      <c r="G408" s="6">
        <f t="shared" si="9"/>
        <v>25780.9</v>
      </c>
    </row>
    <row r="409" spans="1:7" ht="23.25" customHeight="1" outlineLevel="2">
      <c r="A409" s="19" t="s">
        <v>45</v>
      </c>
      <c r="B409" s="7" t="s">
        <v>87</v>
      </c>
      <c r="C409" s="7" t="s">
        <v>23</v>
      </c>
      <c r="D409" s="7" t="s">
        <v>46</v>
      </c>
      <c r="E409" s="7"/>
      <c r="F409" s="8">
        <f t="shared" si="9"/>
        <v>25780.9</v>
      </c>
      <c r="G409" s="8">
        <f t="shared" si="9"/>
        <v>25780.9</v>
      </c>
    </row>
    <row r="410" spans="1:7" ht="37.5" customHeight="1" outlineLevel="3">
      <c r="A410" s="18" t="s">
        <v>470</v>
      </c>
      <c r="B410" s="5" t="s">
        <v>87</v>
      </c>
      <c r="C410" s="5" t="s">
        <v>23</v>
      </c>
      <c r="D410" s="5" t="s">
        <v>471</v>
      </c>
      <c r="E410" s="5"/>
      <c r="F410" s="6">
        <f t="shared" si="9"/>
        <v>25780.9</v>
      </c>
      <c r="G410" s="6">
        <f t="shared" si="9"/>
        <v>25780.9</v>
      </c>
    </row>
    <row r="411" spans="1:7" ht="36" customHeight="1" outlineLevel="4">
      <c r="A411" s="18" t="s">
        <v>167</v>
      </c>
      <c r="B411" s="5" t="s">
        <v>87</v>
      </c>
      <c r="C411" s="5" t="s">
        <v>23</v>
      </c>
      <c r="D411" s="5" t="s">
        <v>472</v>
      </c>
      <c r="E411" s="5" t="s">
        <v>149</v>
      </c>
      <c r="F411" s="6">
        <v>25780.9</v>
      </c>
      <c r="G411" s="6">
        <v>25780.9</v>
      </c>
    </row>
    <row r="412" spans="1:7" ht="11.25" customHeight="1">
      <c r="A412" s="18" t="s">
        <v>473</v>
      </c>
      <c r="B412" s="5" t="s">
        <v>100</v>
      </c>
      <c r="C412" s="5"/>
      <c r="D412" s="5"/>
      <c r="E412" s="5"/>
      <c r="F412" s="6">
        <f aca="true" t="shared" si="10" ref="F412:G416">F413</f>
        <v>185000</v>
      </c>
      <c r="G412" s="6">
        <f t="shared" si="10"/>
        <v>185000</v>
      </c>
    </row>
    <row r="413" spans="1:7" ht="11.25" customHeight="1" outlineLevel="1">
      <c r="A413" s="18" t="s">
        <v>474</v>
      </c>
      <c r="B413" s="5" t="s">
        <v>100</v>
      </c>
      <c r="C413" s="5" t="s">
        <v>21</v>
      </c>
      <c r="D413" s="5"/>
      <c r="E413" s="5"/>
      <c r="F413" s="6">
        <f t="shared" si="10"/>
        <v>185000</v>
      </c>
      <c r="G413" s="6">
        <f t="shared" si="10"/>
        <v>185000</v>
      </c>
    </row>
    <row r="414" spans="1:7" ht="11.25" customHeight="1" outlineLevel="2">
      <c r="A414" s="19" t="s">
        <v>59</v>
      </c>
      <c r="B414" s="7" t="s">
        <v>100</v>
      </c>
      <c r="C414" s="7" t="s">
        <v>21</v>
      </c>
      <c r="D414" s="7" t="s">
        <v>60</v>
      </c>
      <c r="E414" s="7"/>
      <c r="F414" s="8">
        <f t="shared" si="10"/>
        <v>185000</v>
      </c>
      <c r="G414" s="8">
        <f t="shared" si="10"/>
        <v>185000</v>
      </c>
    </row>
    <row r="415" spans="1:7" ht="11.25" customHeight="1" outlineLevel="3">
      <c r="A415" s="19" t="s">
        <v>120</v>
      </c>
      <c r="B415" s="7" t="s">
        <v>100</v>
      </c>
      <c r="C415" s="7" t="s">
        <v>21</v>
      </c>
      <c r="D415" s="7" t="s">
        <v>121</v>
      </c>
      <c r="E415" s="7"/>
      <c r="F415" s="8">
        <f t="shared" si="10"/>
        <v>185000</v>
      </c>
      <c r="G415" s="8">
        <f t="shared" si="10"/>
        <v>185000</v>
      </c>
    </row>
    <row r="416" spans="1:7" ht="11.25" customHeight="1" outlineLevel="4">
      <c r="A416" s="18" t="s">
        <v>475</v>
      </c>
      <c r="B416" s="5" t="s">
        <v>100</v>
      </c>
      <c r="C416" s="5" t="s">
        <v>21</v>
      </c>
      <c r="D416" s="5" t="s">
        <v>476</v>
      </c>
      <c r="E416" s="5"/>
      <c r="F416" s="6">
        <f t="shared" si="10"/>
        <v>185000</v>
      </c>
      <c r="G416" s="6">
        <f t="shared" si="10"/>
        <v>185000</v>
      </c>
    </row>
    <row r="417" spans="1:7" ht="21.75" customHeight="1" outlineLevel="5">
      <c r="A417" s="18" t="s">
        <v>477</v>
      </c>
      <c r="B417" s="5" t="s">
        <v>100</v>
      </c>
      <c r="C417" s="5" t="s">
        <v>21</v>
      </c>
      <c r="D417" s="5" t="s">
        <v>478</v>
      </c>
      <c r="E417" s="5" t="s">
        <v>479</v>
      </c>
      <c r="F417" s="6">
        <v>185000</v>
      </c>
      <c r="G417" s="6">
        <v>185000</v>
      </c>
    </row>
    <row r="418" spans="1:7" ht="11.25" customHeight="1">
      <c r="A418" s="13" t="s">
        <v>480</v>
      </c>
      <c r="B418" s="14"/>
      <c r="C418" s="15"/>
      <c r="D418" s="15"/>
      <c r="E418" s="15"/>
      <c r="F418" s="16">
        <f>F12+F98+F103+F124+F177+F219+F229+F303+F325+F330+F380+F407+F412</f>
        <v>7137389.300000001</v>
      </c>
      <c r="G418" s="16">
        <f>G12+G98+G103+G124+G177+G219+G229+G303+G325+G330+G380+G407+G412</f>
        <v>5838367.000000002</v>
      </c>
    </row>
    <row r="419" ht="11.25" customHeight="1">
      <c r="G419" s="17" t="s">
        <v>481</v>
      </c>
    </row>
  </sheetData>
  <sheetProtection/>
  <mergeCells count="7">
    <mergeCell ref="A8:G8"/>
    <mergeCell ref="E1:G1"/>
    <mergeCell ref="E2:G2"/>
    <mergeCell ref="E3:G3"/>
    <mergeCell ref="E4:G4"/>
    <mergeCell ref="E5:G5"/>
    <mergeCell ref="E6:G6"/>
  </mergeCells>
  <printOptions/>
  <pageMargins left="0.3937007874015748" right="0.3937007874015748" top="0.3937007874015748" bottom="0.3937007874015748" header="0.3937007874015748" footer="0.3937007874015748"/>
  <pageSetup fitToHeight="0" fitToWidth="1" horizontalDpi="600" verticalDpi="600" orientation="portrait" pageOrder="overThenDown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Бревнова Оксана Владимировна</dc:creator>
  <cp:keywords/>
  <dc:description/>
  <cp:lastModifiedBy>Бревнова О.В.</cp:lastModifiedBy>
  <cp:lastPrinted>2018-11-20T07:52:13Z</cp:lastPrinted>
  <dcterms:created xsi:type="dcterms:W3CDTF">2018-09-17T06:09:00Z</dcterms:created>
  <dcterms:modified xsi:type="dcterms:W3CDTF">2018-11-20T07:52:14Z</dcterms:modified>
  <cp:category/>
  <cp:version/>
  <cp:contentType/>
  <cp:contentStatus/>
  <cp:revision>1</cp:revision>
</cp:coreProperties>
</file>