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85" windowWidth="28455" windowHeight="12060"/>
  </bookViews>
  <sheets>
    <sheet name="Приложение" sheetId="1" r:id="rId1"/>
  </sheets>
  <definedNames>
    <definedName name="_xlnm.Print_Titles" localSheetId="0">Приложение!$10:$10</definedName>
    <definedName name="_xlnm.Print_Area" localSheetId="0">Приложение!$A$1:$E$47</definedName>
  </definedNames>
  <calcPr calcId="145621"/>
</workbook>
</file>

<file path=xl/calcChain.xml><?xml version="1.0" encoding="utf-8"?>
<calcChain xmlns="http://schemas.openxmlformats.org/spreadsheetml/2006/main">
  <c r="E11" i="1" l="1"/>
  <c r="D11" i="1"/>
  <c r="C11" i="1"/>
  <c r="C33" i="1" l="1"/>
  <c r="D14" i="1" l="1"/>
  <c r="E14" i="1"/>
  <c r="C14" i="1"/>
  <c r="C44" i="1" l="1"/>
  <c r="C42" i="1" l="1"/>
  <c r="E42" i="1"/>
  <c r="D42" i="1"/>
  <c r="D39" i="1"/>
  <c r="C39" i="1"/>
  <c r="D33" i="1"/>
  <c r="E33" i="1"/>
  <c r="D16" i="1"/>
  <c r="D13" i="1" l="1"/>
  <c r="D12" i="1" s="1"/>
  <c r="D46" i="1" s="1"/>
  <c r="C16" i="1"/>
  <c r="C13" i="1" s="1"/>
  <c r="E16" i="1"/>
  <c r="E13" i="1" s="1"/>
  <c r="E12" i="1" s="1"/>
  <c r="E46" i="1" s="1"/>
  <c r="C12" i="1" l="1"/>
  <c r="C46" i="1" s="1"/>
</calcChain>
</file>

<file path=xl/sharedStrings.xml><?xml version="1.0" encoding="utf-8"?>
<sst xmlns="http://schemas.openxmlformats.org/spreadsheetml/2006/main" count="81" uniqueCount="81">
  <si>
    <t>(тыс. руб.)</t>
  </si>
  <si>
    <t>Код бюджетной классификации Российской Федерации</t>
  </si>
  <si>
    <t>Наименование кода доходов</t>
  </si>
  <si>
    <t>Сумма</t>
  </si>
  <si>
    <t xml:space="preserve">1 00 00000 00 0000 000 </t>
  </si>
  <si>
    <t>НАЛОГОВЫЕ И НЕНАЛОГОВЫЕ ДОХОДЫ</t>
  </si>
  <si>
    <t xml:space="preserve">2 00 00000 00 0000 000 </t>
  </si>
  <si>
    <t>БЕЗВОЗМЕЗДНЫЕ ПОСТУПЛЕНИЯ</t>
  </si>
  <si>
    <t xml:space="preserve">2 02 00000 00 0000 000 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</si>
  <si>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</si>
  <si>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</si>
  <si>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</si>
  <si>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</si>
  <si>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</si>
  <si>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2 02 20000 00 0000 150</t>
  </si>
  <si>
    <t>Субсидии бюджетам бюджетной системы Российской Федерации (межбюджетные субсидии)</t>
  </si>
  <si>
    <t>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</si>
  <si>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</si>
  <si>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</si>
  <si>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</si>
  <si>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2 02 25511 04 0000 150</t>
  </si>
  <si>
    <t>Субсидии бюджетам городских округов на проведение комплексных кадастровых работ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</si>
  <si>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</si>
  <si>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</si>
  <si>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2 02 29999 04 0000 150</t>
  </si>
  <si>
    <t>Прочие субсидии бюджетам городских округов</t>
  </si>
  <si>
    <t>2 02 30000 00 0000 150</t>
  </si>
  <si>
    <t>Субвенции бюджетам бюджетной системы Российской Федерации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</si>
  <si>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</si>
  <si>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</si>
  <si>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</si>
  <si>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</si>
  <si>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2 02 35176 04 0000 150</t>
  </si>
  <si>
    <t>2 02 40000 00 0000 150</t>
  </si>
  <si>
    <t>Иные межбюджетные трансферты</t>
  </si>
  <si>
    <t>2 02 49999 04 0000 150</t>
  </si>
  <si>
    <t>Прочие межбюджетные трансферты, передаваемые бюджетам городских округов</t>
  </si>
  <si>
    <t>ВСЕГО:</t>
  </si>
  <si>
    <t>2 02 25021 04 0000 150</t>
  </si>
  <si>
    <t>2 02 25243 04 0000 150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</si>
  <si>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</si>
  <si>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строительство и реконструкцию (модернизацию) объектов питьевого водоснабжения</t>
  </si>
  <si>
    <t>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</si>
  <si>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</si>
  <si>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2 02 36900 04 0000 150</t>
  </si>
  <si>
    <t>Единая субвенция бюджетам городских округов из бюджета субъекта Российской Федерации</t>
  </si>
  <si>
    <t>2023 год</t>
  </si>
  <si>
    <t>Приложение № 2</t>
  </si>
  <si>
    <t>2024 год</t>
  </si>
  <si>
    <t>2 02 25519 04 0000 150</t>
  </si>
  <si>
    <t>2 02 20077 04 0000 150</t>
  </si>
  <si>
    <t xml:space="preserve">2 02 25418 04 0000 150
</t>
  </si>
  <si>
    <t>2 02 25065 04 0000 150</t>
  </si>
  <si>
    <t xml:space="preserve">2 02 20299 04 0000 150
</t>
  </si>
  <si>
    <t>2 02 35134 04 0000 150</t>
  </si>
  <si>
    <t>2 02 45454 04 0000 150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</si>
  <si>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</si>
  <si>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</si>
  <si>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</si>
  <si>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городских округов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</si>
  <si>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Субсидии бюджетам городских округов на поддержку отрасли культуры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</si>
  <si>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жильем ветеранов Великой Отечественной войны 1941 - 1945 годов»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</si>
  <si>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«О социальной защите инвалидов в Российской Федерации»</t>
  </si>
  <si>
    <t>Межбюджетные трансферты, передаваемые бюджетам городских округов на создание модельных муниципальных библиотек</t>
  </si>
  <si>
    <t>ОБЪЕМ ПОСТУПЛЕНИЯ ДОХОДОВ БЮДЖЕТА ГОРОДА ВОЛОГДЫ, ФОРМИРУЕМЫЙ ЗА СЧЕТ НАЛОГОВЫХ И НЕНАЛОГОВЫХ ДОХОДОВ, А ТАКЖЕ БЕЗВОЗМЕЗДНЫХ ПОСТУПЛЕНИЙ, НА 2023 ГОД И ПЛАНОВЫЙ ПЕРИОД                     2024 И 2025 ГОДОВ</t>
  </si>
  <si>
    <t>2 02 25305 04 0000 150</t>
  </si>
  <si>
    <t>Субсидии бюджетам городских округов на создание новых мест в общеобразовательных организациях в связи с ростом числа обучающихся, вызванным демографическим фактором</t>
  </si>
  <si>
    <t>2 02 25394 04 0000 150</t>
  </si>
  <si>
    <t>Субсидии бюджетам городских округов на приведение в нормативное состояние автомобильных дорог и искусственных дорожных сооружений в рамках реализации национального проекта «Безопасные качественные дороги»</t>
  </si>
  <si>
    <t>2 02 27389 04 0000 150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</si>
  <si>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развития инфраструктуры дорожного хозяйства</t>
  </si>
  <si>
    <t>2 03 00000 00 0000 000</t>
  </si>
  <si>
    <t>2 03 04099 04 0000 150</t>
  </si>
  <si>
    <t>Прочие безвозмездные поступления от государственных (муниципальных) организаций в бюджеты городских округов</t>
  </si>
  <si>
    <t>2 07 00000 00 0000 000</t>
  </si>
  <si>
    <t>2 07 04020 04 0000 150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</si>
  <si>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</si>
  <si>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к Бюджету города Вологды на 2023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 плановый период 2024 и 2025 годов</t>
  </si>
  <si>
    <t>2025 год</t>
  </si>
  <si>
    <t>БЕЗВОЗМЕЗДНЫЕ ПОСТУПЛЕНИЯ ОТ ГОСУДАРСТВЕННЫХ (МУНИЦИПАЛЬНЫХ) ОРГАНИЗАЦИЙ</t>
  </si>
  <si>
    <t>ПРОЧИЕ БЕЗВОЗМЕЗДНЫЕ ПОСТУПЛЕНИЯ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</si>
</sst>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164" fontId="1" fillId="0" borderId="0" xfId="0" applyNumberFormat="1" applyFont="1" applyFill="1"/>
    <xf numFmtId="0" fontId="1" fillId="0" borderId="0" xfId="0" applyFont="1" applyFill="1" applyAlignment="1">
      <alignment horizontal="justify" vertical="center" wrapText="1"/>
    </xf>
    <xf numFmtId="164" fontId="1" fillId="0" borderId="0" xfId="0" applyNumberFormat="1" applyFont="1" applyFill="1" applyAlignment="1">
      <alignment horizontal="left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2" xfId="0" applyNumberFormat="1" applyFont="1" applyFill="1" applyBorder="1" applyAlignment="1">
      <alignment horizontal="justify" vertical="center" wrapText="1"/>
    </xf>
    <xf numFmtId="2" fontId="1" fillId="0" borderId="2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64" fontId="1" fillId="2" borderId="5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Alignment="1">
      <alignment horizontal="center"/>
    </xf>
    <xf numFmtId="4" fontId="2" fillId="0" borderId="0" xfId="0" applyNumberFormat="1" applyFont="1"/>
    <xf numFmtId="0" fontId="1" fillId="0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/>
    <xf numFmtId="164" fontId="2" fillId="0" borderId="0" xfId="0" applyNumberFormat="1" applyFont="1"/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justify" vertical="center" wrapText="1"/>
    </xf>
    <xf numFmtId="164" fontId="1" fillId="0" borderId="0" xfId="0" applyNumberFormat="1" applyFont="1" applyFill="1" applyAlignment="1">
      <alignment horizontal="right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wrapText="1"/>
    </xf>
    <xf numFmtId="0" fontId="1" fillId="0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tabSelected="1" zoomScale="60" zoomScaleNormal="60" workbookViewId="0">
      <selection activeCell="D12" sqref="D12"/>
    </sheetView>
  </sheetViews>
  <sheetFormatPr defaultRowHeight="15.75" x14ac:dyDescent="0.25"/>
  <cols>
    <col min="1" max="1" width="25.42578125" style="2" customWidth="1"/>
    <col min="2" max="2" width="44.42578125" style="11" customWidth="1"/>
    <col min="3" max="3" width="18.7109375" style="13" customWidth="1"/>
    <col min="4" max="4" width="18.5703125" style="13" customWidth="1"/>
    <col min="5" max="5" width="19.140625" style="13" customWidth="1"/>
    <col min="6" max="7" width="9.140625" style="2"/>
    <col min="8" max="8" width="13.42578125" style="2" customWidth="1"/>
    <col min="9" max="9" width="15.140625" style="2" customWidth="1"/>
    <col min="10" max="10" width="14.28515625" style="2" customWidth="1"/>
    <col min="11" max="13" width="9.140625" style="2"/>
    <col min="14" max="16" width="13.140625" style="2" bestFit="1" customWidth="1"/>
    <col min="17" max="16384" width="9.140625" style="2"/>
  </cols>
  <sheetData>
    <row r="1" spans="1:16" x14ac:dyDescent="0.25">
      <c r="A1" s="1"/>
      <c r="B1" s="38" t="s">
        <v>47</v>
      </c>
      <c r="C1" s="38"/>
      <c r="D1" s="38"/>
      <c r="E1" s="38"/>
    </row>
    <row r="2" spans="1:16" ht="35.25" customHeight="1" x14ac:dyDescent="0.25">
      <c r="A2" s="1"/>
      <c r="B2" s="38" t="s">
        <v>77</v>
      </c>
      <c r="C2" s="38"/>
      <c r="D2" s="38"/>
      <c r="E2" s="38"/>
    </row>
    <row r="3" spans="1:16" x14ac:dyDescent="0.25">
      <c r="A3" s="1"/>
      <c r="B3" s="38"/>
      <c r="C3" s="38"/>
      <c r="D3" s="3"/>
      <c r="E3" s="3"/>
    </row>
    <row r="4" spans="1:16" x14ac:dyDescent="0.25">
      <c r="A4" s="39" t="s">
        <v>64</v>
      </c>
      <c r="B4" s="39"/>
      <c r="C4" s="39"/>
      <c r="D4" s="39"/>
      <c r="E4" s="39"/>
    </row>
    <row r="5" spans="1:16" x14ac:dyDescent="0.25">
      <c r="A5" s="39"/>
      <c r="B5" s="39"/>
      <c r="C5" s="39"/>
      <c r="D5" s="39"/>
      <c r="E5" s="39"/>
    </row>
    <row r="6" spans="1:16" ht="24" customHeight="1" x14ac:dyDescent="0.25">
      <c r="A6" s="39"/>
      <c r="B6" s="39"/>
      <c r="C6" s="39"/>
      <c r="D6" s="39"/>
      <c r="E6" s="39"/>
    </row>
    <row r="7" spans="1:16" x14ac:dyDescent="0.25">
      <c r="A7" s="1"/>
      <c r="B7" s="4"/>
      <c r="C7" s="1"/>
      <c r="D7" s="5"/>
      <c r="E7" s="33" t="s">
        <v>0</v>
      </c>
    </row>
    <row r="8" spans="1:16" ht="27.75" customHeight="1" x14ac:dyDescent="0.25">
      <c r="A8" s="34" t="s">
        <v>1</v>
      </c>
      <c r="B8" s="35" t="s">
        <v>2</v>
      </c>
      <c r="C8" s="37" t="s">
        <v>3</v>
      </c>
      <c r="D8" s="37"/>
      <c r="E8" s="37"/>
    </row>
    <row r="9" spans="1:16" ht="33" customHeight="1" x14ac:dyDescent="0.25">
      <c r="A9" s="34"/>
      <c r="B9" s="36"/>
      <c r="C9" s="17" t="s">
        <v>46</v>
      </c>
      <c r="D9" s="6" t="s">
        <v>48</v>
      </c>
      <c r="E9" s="6" t="s">
        <v>78</v>
      </c>
    </row>
    <row r="10" spans="1:16" x14ac:dyDescent="0.25">
      <c r="A10" s="7">
        <v>1</v>
      </c>
      <c r="B10" s="12">
        <v>2</v>
      </c>
      <c r="C10" s="18">
        <v>3</v>
      </c>
      <c r="D10" s="7">
        <v>3.71428571428571</v>
      </c>
      <c r="E10" s="9">
        <v>5</v>
      </c>
    </row>
    <row r="11" spans="1:16" ht="40.5" customHeight="1" x14ac:dyDescent="0.25">
      <c r="A11" s="28" t="s">
        <v>4</v>
      </c>
      <c r="B11" s="16" t="s">
        <v>5</v>
      </c>
      <c r="C11" s="19">
        <f>4483267.3+5023.2+1985.8+3221+965-535.8</f>
        <v>4493926.5</v>
      </c>
      <c r="D11" s="20">
        <f>4696550.5+2902.9-535.8</f>
        <v>4698917.6000000006</v>
      </c>
      <c r="E11" s="20">
        <f>4862650.8+3237.4-535.8</f>
        <v>4865352.4000000004</v>
      </c>
      <c r="I11" s="27"/>
      <c r="J11" s="27"/>
    </row>
    <row r="12" spans="1:16" ht="21.75" customHeight="1" x14ac:dyDescent="0.25">
      <c r="A12" s="28" t="s">
        <v>6</v>
      </c>
      <c r="B12" s="16" t="s">
        <v>7</v>
      </c>
      <c r="C12" s="19">
        <f>C13+C42+C44</f>
        <v>13054883.610000001</v>
      </c>
      <c r="D12" s="19">
        <f>D13+D42+D44</f>
        <v>11140602.1</v>
      </c>
      <c r="E12" s="19">
        <f>E13+E42+E44</f>
        <v>10024546.199999999</v>
      </c>
      <c r="H12" s="27"/>
      <c r="I12" s="27"/>
      <c r="J12" s="27"/>
    </row>
    <row r="13" spans="1:16" ht="78.75" customHeight="1" x14ac:dyDescent="0.25">
      <c r="A13" s="28" t="s">
        <v>8</v>
      </c>
      <c r="B13" s="16" t="s">
        <v>9</v>
      </c>
      <c r="C13" s="19">
        <f>C14+C16+C33+C39</f>
        <v>13041586.800000001</v>
      </c>
      <c r="D13" s="19">
        <f>D14+D16+D33+D39</f>
        <v>11140192.1</v>
      </c>
      <c r="E13" s="19">
        <f>E14+E16+E33+E39</f>
        <v>10024136.199999999</v>
      </c>
      <c r="H13" s="30"/>
      <c r="I13" s="30"/>
      <c r="J13" s="30"/>
      <c r="N13" s="27"/>
      <c r="O13" s="27"/>
      <c r="P13" s="27"/>
    </row>
    <row r="14" spans="1:16" ht="44.25" customHeight="1" x14ac:dyDescent="0.25">
      <c r="A14" s="28" t="s">
        <v>10</v>
      </c>
      <c r="B14" s="16" t="s">
        <v>11</v>
      </c>
      <c r="C14" s="19">
        <f>C15</f>
        <v>849832.7</v>
      </c>
      <c r="D14" s="19">
        <f t="shared" ref="D14:E14" si="0">D15</f>
        <v>888592.8</v>
      </c>
      <c r="E14" s="19">
        <f t="shared" si="0"/>
        <v>928451.4</v>
      </c>
    </row>
    <row r="15" spans="1:16" ht="87.75" customHeight="1" x14ac:dyDescent="0.25">
      <c r="A15" s="28" t="s">
        <v>12</v>
      </c>
      <c r="B15" s="16" t="s">
        <v>13</v>
      </c>
      <c r="C15" s="19">
        <v>849832.7</v>
      </c>
      <c r="D15" s="19">
        <v>888592.8</v>
      </c>
      <c r="E15" s="19">
        <v>928451.4</v>
      </c>
      <c r="N15" s="27"/>
      <c r="O15" s="27"/>
      <c r="P15" s="27"/>
    </row>
    <row r="16" spans="1:16" ht="60.75" customHeight="1" x14ac:dyDescent="0.25">
      <c r="A16" s="28" t="s">
        <v>14</v>
      </c>
      <c r="B16" s="16" t="s">
        <v>15</v>
      </c>
      <c r="C16" s="19">
        <f>SUM(C17:C32)</f>
        <v>7004470.7000000002</v>
      </c>
      <c r="D16" s="19">
        <f>SUM(D17:D32)</f>
        <v>4505656.1999999993</v>
      </c>
      <c r="E16" s="19">
        <f>SUM(E17:E32)</f>
        <v>3684946.0999999996</v>
      </c>
    </row>
    <row r="17" spans="1:5" ht="66" customHeight="1" x14ac:dyDescent="0.25">
      <c r="A17" s="21" t="s">
        <v>50</v>
      </c>
      <c r="B17" s="22" t="s">
        <v>56</v>
      </c>
      <c r="C17" s="19">
        <v>19659.8</v>
      </c>
      <c r="D17" s="19">
        <v>19659.8</v>
      </c>
      <c r="E17" s="19">
        <v>19659.8</v>
      </c>
    </row>
    <row r="18" spans="1:5" ht="192" customHeight="1" x14ac:dyDescent="0.25">
      <c r="A18" s="28" t="s">
        <v>53</v>
      </c>
      <c r="B18" s="16" t="s">
        <v>57</v>
      </c>
      <c r="C18" s="19">
        <v>25539.200000000001</v>
      </c>
      <c r="D18" s="19"/>
      <c r="E18" s="19"/>
    </row>
    <row r="19" spans="1:5" ht="141" customHeight="1" x14ac:dyDescent="0.25">
      <c r="A19" s="12" t="s">
        <v>16</v>
      </c>
      <c r="B19" s="8" t="s">
        <v>17</v>
      </c>
      <c r="C19" s="19">
        <v>46268.4</v>
      </c>
      <c r="D19" s="19">
        <v>83613.399999999994</v>
      </c>
      <c r="E19" s="19"/>
    </row>
    <row r="20" spans="1:5" ht="96" customHeight="1" x14ac:dyDescent="0.25">
      <c r="A20" s="12" t="s">
        <v>38</v>
      </c>
      <c r="B20" s="14" t="s">
        <v>40</v>
      </c>
      <c r="C20" s="19">
        <v>234216.9</v>
      </c>
      <c r="D20" s="19">
        <v>198961</v>
      </c>
      <c r="E20" s="19"/>
    </row>
    <row r="21" spans="1:5" ht="96" customHeight="1" x14ac:dyDescent="0.25">
      <c r="A21" s="31" t="s">
        <v>52</v>
      </c>
      <c r="B21" s="32" t="s">
        <v>58</v>
      </c>
      <c r="C21" s="19">
        <v>119567.5</v>
      </c>
      <c r="D21" s="19">
        <v>94674.6</v>
      </c>
      <c r="E21" s="19">
        <v>5802.9</v>
      </c>
    </row>
    <row r="22" spans="1:5" ht="75.75" customHeight="1" x14ac:dyDescent="0.25">
      <c r="A22" s="28" t="s">
        <v>39</v>
      </c>
      <c r="B22" s="16" t="s">
        <v>41</v>
      </c>
      <c r="C22" s="19"/>
      <c r="D22" s="19">
        <v>16612.8</v>
      </c>
      <c r="E22" s="19"/>
    </row>
    <row r="23" spans="1:5" ht="111.75" customHeight="1" x14ac:dyDescent="0.25">
      <c r="A23" s="28" t="s">
        <v>42</v>
      </c>
      <c r="B23" s="15" t="s">
        <v>43</v>
      </c>
      <c r="C23" s="19">
        <v>243004.7</v>
      </c>
      <c r="D23" s="19">
        <v>243004.7</v>
      </c>
      <c r="E23" s="19">
        <v>240567.5</v>
      </c>
    </row>
    <row r="24" spans="1:5" ht="91.5" customHeight="1" x14ac:dyDescent="0.25">
      <c r="A24" s="23" t="s">
        <v>65</v>
      </c>
      <c r="B24" s="24" t="s">
        <v>66</v>
      </c>
      <c r="C24" s="25">
        <v>6896.6</v>
      </c>
      <c r="D24" s="19">
        <v>61539.1</v>
      </c>
      <c r="E24" s="19"/>
    </row>
    <row r="25" spans="1:5" ht="111" customHeight="1" x14ac:dyDescent="0.25">
      <c r="A25" s="28" t="s">
        <v>67</v>
      </c>
      <c r="B25" s="15" t="s">
        <v>68</v>
      </c>
      <c r="C25" s="19">
        <v>441120.9</v>
      </c>
      <c r="D25" s="19">
        <v>755208.3</v>
      </c>
      <c r="E25" s="19"/>
    </row>
    <row r="26" spans="1:5" ht="126" x14ac:dyDescent="0.25">
      <c r="A26" s="28" t="s">
        <v>51</v>
      </c>
      <c r="B26" s="15" t="s">
        <v>59</v>
      </c>
      <c r="C26" s="19">
        <v>43096.1</v>
      </c>
      <c r="D26" s="19">
        <v>28728.9</v>
      </c>
      <c r="E26" s="19">
        <v>25288.9</v>
      </c>
    </row>
    <row r="27" spans="1:5" ht="62.25" customHeight="1" x14ac:dyDescent="0.25">
      <c r="A27" s="28" t="s">
        <v>18</v>
      </c>
      <c r="B27" s="16" t="s">
        <v>19</v>
      </c>
      <c r="C27" s="19">
        <v>8191.3</v>
      </c>
      <c r="D27" s="19">
        <v>7611.2</v>
      </c>
      <c r="E27" s="19">
        <v>7422.5</v>
      </c>
    </row>
    <row r="28" spans="1:5" ht="60.75" customHeight="1" x14ac:dyDescent="0.25">
      <c r="A28" s="28" t="s">
        <v>20</v>
      </c>
      <c r="B28" s="16" t="s">
        <v>21</v>
      </c>
      <c r="C28" s="19">
        <v>2430</v>
      </c>
      <c r="D28" s="19">
        <v>3201.1</v>
      </c>
      <c r="E28" s="19">
        <v>37575.599999999999</v>
      </c>
    </row>
    <row r="29" spans="1:5" ht="48.75" customHeight="1" x14ac:dyDescent="0.25">
      <c r="A29" s="28" t="s">
        <v>49</v>
      </c>
      <c r="B29" s="16" t="s">
        <v>60</v>
      </c>
      <c r="C29" s="19">
        <v>4148.3</v>
      </c>
      <c r="D29" s="19"/>
      <c r="E29" s="19"/>
    </row>
    <row r="30" spans="1:5" ht="63.75" customHeight="1" x14ac:dyDescent="0.25">
      <c r="A30" s="28" t="s">
        <v>22</v>
      </c>
      <c r="B30" s="16" t="s">
        <v>23</v>
      </c>
      <c r="C30" s="19">
        <v>205204.8</v>
      </c>
      <c r="D30" s="19">
        <v>219886.4</v>
      </c>
      <c r="E30" s="19"/>
    </row>
    <row r="31" spans="1:5" ht="109.5" customHeight="1" x14ac:dyDescent="0.25">
      <c r="A31" s="28" t="s">
        <v>69</v>
      </c>
      <c r="B31" s="16" t="s">
        <v>70</v>
      </c>
      <c r="C31" s="19">
        <v>1381953.7</v>
      </c>
      <c r="D31" s="19">
        <v>1331238.5</v>
      </c>
      <c r="E31" s="19">
        <v>338101</v>
      </c>
    </row>
    <row r="32" spans="1:5" ht="48.75" customHeight="1" x14ac:dyDescent="0.25">
      <c r="A32" s="28" t="s">
        <v>24</v>
      </c>
      <c r="B32" s="16" t="s">
        <v>25</v>
      </c>
      <c r="C32" s="19">
        <v>4223172.5</v>
      </c>
      <c r="D32" s="19">
        <v>1441716.4</v>
      </c>
      <c r="E32" s="19">
        <v>3010527.9</v>
      </c>
    </row>
    <row r="33" spans="1:5" ht="44.25" customHeight="1" x14ac:dyDescent="0.25">
      <c r="A33" s="28" t="s">
        <v>26</v>
      </c>
      <c r="B33" s="16" t="s">
        <v>27</v>
      </c>
      <c r="C33" s="19">
        <f>SUM(C34:C38)</f>
        <v>4836083.4000000004</v>
      </c>
      <c r="D33" s="19">
        <f>SUM(D34:D38)</f>
        <v>5144677.1000000006</v>
      </c>
      <c r="E33" s="19">
        <f>SUM(E34:E38)</f>
        <v>5410738.7000000002</v>
      </c>
    </row>
    <row r="34" spans="1:5" ht="63" x14ac:dyDescent="0.25">
      <c r="A34" s="28" t="s">
        <v>28</v>
      </c>
      <c r="B34" s="16" t="s">
        <v>29</v>
      </c>
      <c r="C34" s="19">
        <v>4803429</v>
      </c>
      <c r="D34" s="19">
        <v>5112125.9000000004</v>
      </c>
      <c r="E34" s="19">
        <v>5377986.7999999998</v>
      </c>
    </row>
    <row r="35" spans="1:5" ht="111.75" customHeight="1" x14ac:dyDescent="0.25">
      <c r="A35" s="28" t="s">
        <v>30</v>
      </c>
      <c r="B35" s="16" t="s">
        <v>31</v>
      </c>
      <c r="C35" s="19">
        <v>9.6999999999999993</v>
      </c>
      <c r="D35" s="19">
        <v>10.3</v>
      </c>
      <c r="E35" s="19">
        <v>9.3000000000000007</v>
      </c>
    </row>
    <row r="36" spans="1:5" ht="173.25" x14ac:dyDescent="0.25">
      <c r="A36" s="28" t="s">
        <v>54</v>
      </c>
      <c r="B36" s="16" t="s">
        <v>61</v>
      </c>
      <c r="C36" s="19">
        <v>2443.8000000000002</v>
      </c>
      <c r="D36" s="19">
        <v>2544</v>
      </c>
      <c r="E36" s="19">
        <v>2648.3</v>
      </c>
    </row>
    <row r="37" spans="1:5" ht="136.5" customHeight="1" x14ac:dyDescent="0.25">
      <c r="A37" s="28" t="s">
        <v>32</v>
      </c>
      <c r="B37" s="16" t="s">
        <v>62</v>
      </c>
      <c r="C37" s="19">
        <v>4113.8999999999996</v>
      </c>
      <c r="D37" s="19">
        <v>3913.5</v>
      </c>
      <c r="E37" s="19">
        <v>4010.9</v>
      </c>
    </row>
    <row r="38" spans="1:5" ht="62.25" customHeight="1" x14ac:dyDescent="0.25">
      <c r="A38" s="28" t="s">
        <v>44</v>
      </c>
      <c r="B38" s="16" t="s">
        <v>45</v>
      </c>
      <c r="C38" s="19">
        <v>26087</v>
      </c>
      <c r="D38" s="19">
        <v>26083.4</v>
      </c>
      <c r="E38" s="19">
        <v>26083.4</v>
      </c>
    </row>
    <row r="39" spans="1:5" ht="27" customHeight="1" x14ac:dyDescent="0.25">
      <c r="A39" s="28" t="s">
        <v>33</v>
      </c>
      <c r="B39" s="8" t="s">
        <v>34</v>
      </c>
      <c r="C39" s="19">
        <f>SUM(C40:C41)</f>
        <v>351200</v>
      </c>
      <c r="D39" s="19">
        <f>SUM(D40:D41)</f>
        <v>601266</v>
      </c>
      <c r="E39" s="19"/>
    </row>
    <row r="40" spans="1:5" ht="57" customHeight="1" x14ac:dyDescent="0.25">
      <c r="A40" s="28" t="s">
        <v>55</v>
      </c>
      <c r="B40" s="8" t="s">
        <v>63</v>
      </c>
      <c r="C40" s="19">
        <v>5000</v>
      </c>
      <c r="D40" s="19"/>
      <c r="E40" s="19"/>
    </row>
    <row r="41" spans="1:5" ht="60.75" customHeight="1" x14ac:dyDescent="0.25">
      <c r="A41" s="28" t="s">
        <v>35</v>
      </c>
      <c r="B41" s="16" t="s">
        <v>36</v>
      </c>
      <c r="C41" s="19">
        <v>346200</v>
      </c>
      <c r="D41" s="19">
        <v>601266</v>
      </c>
      <c r="E41" s="19"/>
    </row>
    <row r="42" spans="1:5" ht="62.25" customHeight="1" x14ac:dyDescent="0.25">
      <c r="A42" s="21" t="s">
        <v>71</v>
      </c>
      <c r="B42" s="22" t="s">
        <v>79</v>
      </c>
      <c r="C42" s="19">
        <f>SUM(C43)</f>
        <v>410</v>
      </c>
      <c r="D42" s="19">
        <f>SUM(D43)</f>
        <v>410</v>
      </c>
      <c r="E42" s="19">
        <f t="shared" ref="E42" si="1">SUM(E43)</f>
        <v>410</v>
      </c>
    </row>
    <row r="43" spans="1:5" ht="76.5" customHeight="1" x14ac:dyDescent="0.25">
      <c r="A43" s="21" t="s">
        <v>72</v>
      </c>
      <c r="B43" s="22" t="s">
        <v>73</v>
      </c>
      <c r="C43" s="19">
        <v>410</v>
      </c>
      <c r="D43" s="19">
        <v>410</v>
      </c>
      <c r="E43" s="19">
        <v>410</v>
      </c>
    </row>
    <row r="44" spans="1:5" ht="40.5" customHeight="1" x14ac:dyDescent="0.25">
      <c r="A44" s="21" t="s">
        <v>74</v>
      </c>
      <c r="B44" s="22" t="s">
        <v>80</v>
      </c>
      <c r="C44" s="19">
        <f>C45</f>
        <v>12886.81</v>
      </c>
      <c r="D44" s="19"/>
      <c r="E44" s="19"/>
    </row>
    <row r="45" spans="1:5" ht="70.5" customHeight="1" x14ac:dyDescent="0.25">
      <c r="A45" s="21" t="s">
        <v>75</v>
      </c>
      <c r="B45" s="22" t="s">
        <v>76</v>
      </c>
      <c r="C45" s="19">
        <v>12886.81</v>
      </c>
      <c r="D45" s="19"/>
      <c r="E45" s="19"/>
    </row>
    <row r="46" spans="1:5" ht="24.75" customHeight="1" x14ac:dyDescent="0.25">
      <c r="A46" s="10" t="s">
        <v>37</v>
      </c>
      <c r="B46" s="16"/>
      <c r="C46" s="19">
        <f>C11+C12</f>
        <v>17548810.109999999</v>
      </c>
      <c r="D46" s="19">
        <f>D11+D12</f>
        <v>15839519.699999999</v>
      </c>
      <c r="E46" s="19">
        <f>E11+E12</f>
        <v>14889898.6</v>
      </c>
    </row>
    <row r="50" spans="3:5" x14ac:dyDescent="0.25">
      <c r="C50" s="29"/>
      <c r="D50" s="29"/>
      <c r="E50" s="29"/>
    </row>
    <row r="51" spans="3:5" x14ac:dyDescent="0.25">
      <c r="C51" s="26"/>
      <c r="D51" s="26"/>
      <c r="E51" s="26"/>
    </row>
    <row r="52" spans="3:5" x14ac:dyDescent="0.25">
      <c r="C52" s="26"/>
      <c r="D52" s="26"/>
      <c r="E52" s="26"/>
    </row>
    <row r="53" spans="3:5" x14ac:dyDescent="0.25">
      <c r="C53" s="26"/>
      <c r="D53" s="26"/>
      <c r="E53" s="26"/>
    </row>
    <row r="54" spans="3:5" x14ac:dyDescent="0.25">
      <c r="C54" s="26"/>
      <c r="D54" s="26"/>
      <c r="E54" s="26"/>
    </row>
  </sheetData>
  <mergeCells count="7">
    <mergeCell ref="A8:A9"/>
    <mergeCell ref="B8:B9"/>
    <mergeCell ref="C8:E8"/>
    <mergeCell ref="B1:E1"/>
    <mergeCell ref="B2:E2"/>
    <mergeCell ref="B3:C3"/>
    <mergeCell ref="A4:E6"/>
  </mergeCells>
  <pageMargins left="1.1811023622047245" right="0.39370078740157483" top="0.39370078740157483" bottom="0.78740157480314965" header="0" footer="0"/>
  <pageSetup paperSize="9" scale="67" fitToHeight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</vt:lpstr>
      <vt:lpstr>Приложение!Заголовки_для_печати</vt:lpstr>
      <vt:lpstr>Приложение!Область_печати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Linkova_SS</dc:creator>
  <cp:lastModifiedBy>Тихомирова Татьяна Борисовна</cp:lastModifiedBy>
  <cp:lastPrinted>2022-12-21T04:14:47Z</cp:lastPrinted>
  <dcterms:created xsi:type="dcterms:W3CDTF">2019-11-07T11:55:09Z</dcterms:created>
  <dcterms:modified xsi:type="dcterms:W3CDTF">2022-12-21T04:17:41Z</dcterms:modified>
</cp:coreProperties>
</file>