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05" windowWidth="28455" windowHeight="122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Лист1!$13:$13</definedName>
    <definedName name="_xlnm.Print_Area" localSheetId="0">Лист1!$A$1:$E$51</definedName>
  </definedNames>
  <calcPr calcId="145621"/>
</workbook>
</file>

<file path=xl/calcChain.xml><?xml version="1.0" encoding="utf-8"?>
<calcChain xmlns="http://schemas.openxmlformats.org/spreadsheetml/2006/main">
  <c r="C43" i="1" l="1"/>
  <c r="C32" i="1"/>
  <c r="C33" i="1"/>
  <c r="C49" i="1"/>
  <c r="D41" i="1" l="1"/>
  <c r="E41" i="1"/>
  <c r="D19" i="1"/>
  <c r="E19" i="1"/>
  <c r="C41" i="1"/>
  <c r="C19" i="1"/>
  <c r="C48" i="1"/>
  <c r="D48" i="1"/>
  <c r="E48" i="1"/>
  <c r="E17" i="1" l="1"/>
  <c r="D17" i="1"/>
  <c r="C17" i="1"/>
  <c r="E16" i="1" l="1"/>
  <c r="E15" i="1" s="1"/>
  <c r="E50" i="1" s="1"/>
  <c r="C16" i="1"/>
  <c r="C15" i="1" s="1"/>
  <c r="C50" i="1" s="1"/>
  <c r="D16" i="1"/>
  <c r="D15" i="1" s="1"/>
  <c r="D50" i="1" s="1"/>
</calcChain>
</file>

<file path=xl/sharedStrings.xml><?xml version="1.0" encoding="utf-8"?>
<sst xmlns="http://schemas.openxmlformats.org/spreadsheetml/2006/main" count="87" uniqueCount="86">
  <si>
    <t>к Бюджету города Вологды на 2020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 плановый период 2021 и 2022 годов</t>
  </si>
  <si>
    <t>(тыс. руб.)</t>
  </si>
  <si>
    <t>Код бюджетной классификации Российской Федерации</t>
  </si>
  <si>
    <t>Наименование кода доходов</t>
  </si>
  <si>
    <t>Сумма</t>
  </si>
  <si>
    <t>2020 год</t>
  </si>
  <si>
    <t>2021 год</t>
  </si>
  <si>
    <t xml:space="preserve">1 00 00000 00 0000 000 </t>
  </si>
  <si>
    <t>НАЛОГОВЫЕ И НЕНАЛОГОВЫЕ ДОХОДЫ</t>
  </si>
  <si>
    <t xml:space="preserve">2 00 00000 00 0000 000 </t>
  </si>
  <si>
    <t>БЕЗВОЗМЕЗДНЫЕ ПОСТУПЛЕНИЯ</t>
  </si>
  <si>
    <t xml:space="preserve">2 02 00000 00 0000 000 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</si>
  <si>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</si>
  <si>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</si>
  <si>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</si>
  <si>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</si>
  <si>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</si>
  <si>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2 02 20000 00 0000 150</t>
  </si>
  <si>
    <t>Субсидии бюджетам бюджетной системы Российской Федерации (межбюджетные субсидии)</t>
  </si>
  <si>
    <t>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</si>
  <si>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</si>
  <si>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2 02 25027 04 0000 150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</si>
  <si>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</si>
  <si>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2 02 25187 04 0000 150</t>
  </si>
  <si>
    <t>2 02 25210 04 0000 150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</si>
  <si>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</si>
  <si>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2 02 25232 04 0000 150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</si>
  <si>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</si>
  <si>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</si>
  <si>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</si>
  <si>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2 02 25511 04 0000 150</t>
  </si>
  <si>
    <t>Субсидии бюджетам городских округов на проведение комплексных кадастровых работ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</si>
  <si>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</si>
  <si>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</si>
  <si>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2 02 29999 04 0000 150</t>
  </si>
  <si>
    <t>Прочие субсидии бюджетам городских округов</t>
  </si>
  <si>
    <t>2 02 30000 00 0000 150</t>
  </si>
  <si>
    <t>Субвенции бюджетам бюджетной системы Российской Федерации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</si>
  <si>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</si>
  <si>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</si>
  <si>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</si>
  <si>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</si>
  <si>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2 02 35135 04 0000 150</t>
  </si>
  <si>
    <t>2 02 35176 04 0000 150</t>
  </si>
  <si>
    <t>2 02 40000 00 0000 150</t>
  </si>
  <si>
    <t>Иные межбюджетные трансферты</t>
  </si>
  <si>
    <t>2 02 49999 04 0000 150</t>
  </si>
  <si>
    <t>Прочие межбюджетные трансферты, передаваемые бюджетам городских округов</t>
  </si>
  <si>
    <t>ВСЕГО:</t>
  </si>
  <si>
    <t>2022 год</t>
  </si>
  <si>
    <t>2 02 20077 04 0000 150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</si>
  <si>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</si>
  <si>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ОБЪЕМ ПОСТУПЛЕНИЯ ДОХОДОВ БЮДЖЕТА ГОРОДА ВОЛОГДЫ, ФОРМИРУЕМЫЙ ЗА СЧЕТ НАЛОГОВЫХ И НЕНАЛОГОВЫХ ДОХОДОВ, А ТАКЖЕ БЕЗВОЗМЕЗДНЫХ ПОСТУПЛЕНИЙ, НА 2020 ГОД И ПЛАНОВЫЙ ПЕРИОД                     2021 И 2022 ГОДОВ</t>
  </si>
  <si>
    <t>2 02 25021 04 0000 150</t>
  </si>
  <si>
    <t>2 02 25228 04 0000 150</t>
  </si>
  <si>
    <t>2 02 25243 04 0000 150</t>
  </si>
  <si>
    <t>2 02 25255 04 0000 150</t>
  </si>
  <si>
    <t>2 02 25491 04 0000 150</t>
  </si>
  <si>
    <t>2 02 25520 04 0000 150</t>
  </si>
  <si>
    <t>2 02 27112 04 0000 150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</si>
  <si>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</si>
  <si>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</si>
  <si>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</si>
  <si>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городских округов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</si>
  <si>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</si>
  <si>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к решению Вологодской городской Думы</t>
  </si>
  <si>
    <t>"Приложение № 2</t>
  </si>
  <si>
    <t>".</t>
  </si>
  <si>
    <t>2 02 20299 04 0000 150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</si>
  <si>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</si>
  <si>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городских округов на обновление материально - 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</si>
  <si>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</si>
  <si>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Приложение № 2</t>
  </si>
  <si>
    <t>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</si>
  <si>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</si>
  <si>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2 02 25306 04 0000 150</t>
  </si>
  <si>
    <t>Субсидии бюджетам городских округов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</si>
  <si>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2 02 30021 04 0000 150</t>
  </si>
  <si>
    <t>Субвенции бюджетам городских округов на ежемесячное денежное вознаграждение за классное руководство</t>
  </si>
  <si>
    <t>2 02 36900 04 0000 150</t>
  </si>
  <si>
    <t>Единая субвенция бюджетам городских округов из бюджета субъекта Российской Федерации</t>
  </si>
  <si>
    <t>Субсидии бюджетам городских округов на 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</si>
  <si>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2 02 25253 04 0000 150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</si>
  <si>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</si>
  <si>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</si>
  <si>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от 17 сентября 2020 года № 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</si>
</sst>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164" fontId="1" fillId="0" borderId="0" xfId="0" applyNumberFormat="1" applyFont="1" applyFill="1"/>
    <xf numFmtId="0" fontId="1" fillId="0" borderId="0" xfId="0" applyFont="1" applyFill="1" applyAlignment="1">
      <alignment horizontal="justify" vertical="center" wrapText="1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0" fontId="3" fillId="0" borderId="0" xfId="0" applyFont="1"/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" fontId="1" fillId="0" borderId="1" xfId="0" applyNumberFormat="1" applyFont="1" applyBorder="1" applyAlignment="1">
      <alignment horizontal="justify" vertical="center" wrapText="1"/>
    </xf>
    <xf numFmtId="0" fontId="1" fillId="0" borderId="2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right"/>
    </xf>
    <xf numFmtId="0" fontId="1" fillId="0" borderId="1" xfId="0" applyNumberFormat="1" applyFont="1" applyFill="1" applyBorder="1" applyAlignment="1">
      <alignment horizontal="justify" vertical="center" wrapText="1"/>
    </xf>
    <xf numFmtId="2" fontId="1" fillId="0" borderId="2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tabSelected="1" topLeftCell="A35" workbookViewId="0">
      <selection activeCell="F38" sqref="F38"/>
    </sheetView>
  </sheetViews>
  <sheetFormatPr defaultRowHeight="15.75" x14ac:dyDescent="0.25"/>
  <cols>
    <col min="1" max="1" width="25.42578125" style="2" customWidth="1"/>
    <col min="2" max="2" width="44.42578125" style="18" customWidth="1"/>
    <col min="3" max="3" width="18.7109375" style="21" customWidth="1"/>
    <col min="4" max="4" width="18.5703125" style="21" customWidth="1"/>
    <col min="5" max="5" width="19.140625" style="21" customWidth="1"/>
    <col min="6" max="16384" width="9.140625" style="2"/>
  </cols>
  <sheetData>
    <row r="1" spans="1:5" x14ac:dyDescent="0.25">
      <c r="A1" s="39" t="s">
        <v>72</v>
      </c>
      <c r="B1" s="39"/>
      <c r="C1" s="39"/>
      <c r="D1" s="39"/>
      <c r="E1" s="39"/>
    </row>
    <row r="2" spans="1:5" x14ac:dyDescent="0.25">
      <c r="A2" s="39" t="s">
        <v>65</v>
      </c>
      <c r="B2" s="39"/>
      <c r="C2" s="39"/>
      <c r="D2" s="39"/>
      <c r="E2" s="39"/>
    </row>
    <row r="3" spans="1:5" x14ac:dyDescent="0.25">
      <c r="A3" s="39" t="s">
        <v>85</v>
      </c>
      <c r="B3" s="39"/>
      <c r="C3" s="39"/>
      <c r="D3" s="39"/>
      <c r="E3" s="39"/>
    </row>
    <row r="4" spans="1:5" x14ac:dyDescent="0.25">
      <c r="A4" s="1"/>
      <c r="B4" s="34" t="s">
        <v>66</v>
      </c>
      <c r="C4" s="34"/>
      <c r="D4" s="34"/>
      <c r="E4" s="34"/>
    </row>
    <row r="5" spans="1:5" ht="35.25" customHeight="1" x14ac:dyDescent="0.25">
      <c r="A5" s="1"/>
      <c r="B5" s="34" t="s">
        <v>0</v>
      </c>
      <c r="C5" s="34"/>
      <c r="D5" s="34"/>
      <c r="E5" s="34"/>
    </row>
    <row r="6" spans="1:5" x14ac:dyDescent="0.25">
      <c r="A6" s="1"/>
      <c r="B6" s="34"/>
      <c r="C6" s="34"/>
      <c r="D6" s="3"/>
      <c r="E6" s="3"/>
    </row>
    <row r="7" spans="1:5" x14ac:dyDescent="0.25">
      <c r="A7" s="35" t="s">
        <v>52</v>
      </c>
      <c r="B7" s="35"/>
      <c r="C7" s="35"/>
      <c r="D7" s="35"/>
      <c r="E7" s="35"/>
    </row>
    <row r="8" spans="1:5" x14ac:dyDescent="0.25">
      <c r="A8" s="35"/>
      <c r="B8" s="35"/>
      <c r="C8" s="35"/>
      <c r="D8" s="35"/>
      <c r="E8" s="35"/>
    </row>
    <row r="9" spans="1:5" ht="24" customHeight="1" x14ac:dyDescent="0.25">
      <c r="A9" s="35"/>
      <c r="B9" s="35"/>
      <c r="C9" s="35"/>
      <c r="D9" s="35"/>
      <c r="E9" s="35"/>
    </row>
    <row r="10" spans="1:5" x14ac:dyDescent="0.25">
      <c r="A10" s="1"/>
      <c r="B10" s="4"/>
      <c r="C10" s="1"/>
      <c r="D10" s="5"/>
      <c r="E10" s="6" t="s">
        <v>1</v>
      </c>
    </row>
    <row r="11" spans="1:5" x14ac:dyDescent="0.25">
      <c r="A11" s="36" t="s">
        <v>2</v>
      </c>
      <c r="B11" s="37" t="s">
        <v>3</v>
      </c>
      <c r="C11" s="38" t="s">
        <v>4</v>
      </c>
      <c r="D11" s="38"/>
      <c r="E11" s="38"/>
    </row>
    <row r="12" spans="1:5" ht="39.75" customHeight="1" x14ac:dyDescent="0.25">
      <c r="A12" s="36"/>
      <c r="B12" s="37"/>
      <c r="C12" s="7" t="s">
        <v>5</v>
      </c>
      <c r="D12" s="7" t="s">
        <v>6</v>
      </c>
      <c r="E12" s="7" t="s">
        <v>49</v>
      </c>
    </row>
    <row r="13" spans="1:5" x14ac:dyDescent="0.25">
      <c r="A13" s="8">
        <v>1</v>
      </c>
      <c r="B13" s="19">
        <v>2</v>
      </c>
      <c r="C13" s="10">
        <v>3</v>
      </c>
      <c r="D13" s="8">
        <v>3.71428571428571</v>
      </c>
      <c r="E13" s="10">
        <v>5</v>
      </c>
    </row>
    <row r="14" spans="1:5" ht="31.5" x14ac:dyDescent="0.25">
      <c r="A14" s="11" t="s">
        <v>7</v>
      </c>
      <c r="B14" s="12" t="s">
        <v>8</v>
      </c>
      <c r="C14" s="13">
        <v>3278240.3</v>
      </c>
      <c r="D14" s="14">
        <v>3169986.8</v>
      </c>
      <c r="E14" s="14">
        <v>3189675.3</v>
      </c>
    </row>
    <row r="15" spans="1:5" ht="18.75" customHeight="1" x14ac:dyDescent="0.25">
      <c r="A15" s="11" t="s">
        <v>9</v>
      </c>
      <c r="B15" s="12" t="s">
        <v>10</v>
      </c>
      <c r="C15" s="13">
        <f>SUM(C16)</f>
        <v>6929651.9188399995</v>
      </c>
      <c r="D15" s="13">
        <f>D16</f>
        <v>7381187.0631900001</v>
      </c>
      <c r="E15" s="13">
        <f>SUM(E16)</f>
        <v>7133871.1243099999</v>
      </c>
    </row>
    <row r="16" spans="1:5" ht="48.75" customHeight="1" x14ac:dyDescent="0.25">
      <c r="A16" s="11" t="s">
        <v>11</v>
      </c>
      <c r="B16" s="12" t="s">
        <v>12</v>
      </c>
      <c r="C16" s="13">
        <f>C17+C19+C41+C48</f>
        <v>6929651.9188399995</v>
      </c>
      <c r="D16" s="13">
        <f>D17+D19+D41+D48</f>
        <v>7381187.0631900001</v>
      </c>
      <c r="E16" s="13">
        <f>E17+E19+E41+E48</f>
        <v>7133871.1243099999</v>
      </c>
    </row>
    <row r="17" spans="1:5" s="15" customFormat="1" ht="38.25" customHeight="1" x14ac:dyDescent="0.25">
      <c r="A17" s="11" t="s">
        <v>13</v>
      </c>
      <c r="B17" s="12" t="s">
        <v>14</v>
      </c>
      <c r="C17" s="13">
        <f>C18</f>
        <v>364461.1</v>
      </c>
      <c r="D17" s="13">
        <f>D18</f>
        <v>330213.59999999998</v>
      </c>
      <c r="E17" s="13">
        <f>E18</f>
        <v>362710.8</v>
      </c>
    </row>
    <row r="18" spans="1:5" ht="78.75" x14ac:dyDescent="0.25">
      <c r="A18" s="11" t="s">
        <v>15</v>
      </c>
      <c r="B18" s="12" t="s">
        <v>16</v>
      </c>
      <c r="C18" s="33">
        <v>364461.1</v>
      </c>
      <c r="D18" s="33">
        <v>330213.59999999998</v>
      </c>
      <c r="E18" s="33">
        <v>362710.8</v>
      </c>
    </row>
    <row r="19" spans="1:5" s="15" customFormat="1" ht="52.5" customHeight="1" x14ac:dyDescent="0.25">
      <c r="A19" s="11" t="s">
        <v>17</v>
      </c>
      <c r="B19" s="12" t="s">
        <v>18</v>
      </c>
      <c r="C19" s="13">
        <f>SUM(C20:C40)</f>
        <v>2814983.9582099998</v>
      </c>
      <c r="D19" s="13">
        <f t="shared" ref="D19:E19" si="0">SUM(D20:D40)</f>
        <v>3133486.7431899998</v>
      </c>
      <c r="E19" s="13">
        <f t="shared" si="0"/>
        <v>2676796.4043100001</v>
      </c>
    </row>
    <row r="20" spans="1:5" s="15" customFormat="1" ht="47.25" x14ac:dyDescent="0.25">
      <c r="A20" s="16" t="s">
        <v>50</v>
      </c>
      <c r="B20" s="24" t="s">
        <v>51</v>
      </c>
      <c r="C20" s="13">
        <v>35000</v>
      </c>
      <c r="D20" s="13"/>
      <c r="E20" s="13"/>
    </row>
    <row r="21" spans="1:5" s="15" customFormat="1" ht="173.25" x14ac:dyDescent="0.25">
      <c r="A21" s="16" t="s">
        <v>68</v>
      </c>
      <c r="B21" s="24" t="s">
        <v>69</v>
      </c>
      <c r="C21" s="13">
        <v>222020.47391999999</v>
      </c>
      <c r="D21" s="13"/>
      <c r="E21" s="13"/>
    </row>
    <row r="22" spans="1:5" ht="135" customHeight="1" x14ac:dyDescent="0.25">
      <c r="A22" s="16" t="s">
        <v>19</v>
      </c>
      <c r="B22" s="9" t="s">
        <v>20</v>
      </c>
      <c r="C22" s="33">
        <v>9250.8530800000008</v>
      </c>
      <c r="D22" s="33"/>
      <c r="E22" s="33">
        <v>1418.1</v>
      </c>
    </row>
    <row r="23" spans="1:5" ht="99" customHeight="1" x14ac:dyDescent="0.25">
      <c r="A23" s="16" t="s">
        <v>53</v>
      </c>
      <c r="B23" s="25" t="s">
        <v>60</v>
      </c>
      <c r="C23" s="33">
        <v>420306.04200000002</v>
      </c>
      <c r="D23" s="33"/>
      <c r="E23" s="33"/>
    </row>
    <row r="24" spans="1:5" ht="75" customHeight="1" x14ac:dyDescent="0.25">
      <c r="A24" s="22" t="s">
        <v>21</v>
      </c>
      <c r="B24" s="23" t="s">
        <v>22</v>
      </c>
      <c r="C24" s="33">
        <v>1285</v>
      </c>
      <c r="D24" s="13"/>
      <c r="E24" s="13"/>
    </row>
    <row r="25" spans="1:5" ht="118.5" customHeight="1" x14ac:dyDescent="0.25">
      <c r="A25" s="22" t="s">
        <v>23</v>
      </c>
      <c r="B25" s="27" t="s">
        <v>70</v>
      </c>
      <c r="C25" s="33"/>
      <c r="D25" s="33">
        <v>7302.08</v>
      </c>
      <c r="E25" s="33"/>
    </row>
    <row r="26" spans="1:5" ht="115.5" customHeight="1" x14ac:dyDescent="0.25">
      <c r="A26" s="22" t="s">
        <v>24</v>
      </c>
      <c r="B26" s="23" t="s">
        <v>25</v>
      </c>
      <c r="C26" s="33">
        <v>74553.600000000006</v>
      </c>
      <c r="D26" s="13"/>
      <c r="E26" s="13"/>
    </row>
    <row r="27" spans="1:5" ht="81" customHeight="1" x14ac:dyDescent="0.25">
      <c r="A27" s="22" t="s">
        <v>54</v>
      </c>
      <c r="B27" s="23" t="s">
        <v>61</v>
      </c>
      <c r="C27" s="33"/>
      <c r="D27" s="13"/>
      <c r="E27" s="13">
        <v>2798.8020799999999</v>
      </c>
    </row>
    <row r="28" spans="1:5" ht="124.5" customHeight="1" x14ac:dyDescent="0.25">
      <c r="A28" s="22" t="s">
        <v>26</v>
      </c>
      <c r="B28" s="23" t="s">
        <v>27</v>
      </c>
      <c r="C28" s="33">
        <v>477652.83</v>
      </c>
      <c r="D28" s="33">
        <v>485718.1</v>
      </c>
      <c r="E28" s="33"/>
    </row>
    <row r="29" spans="1:5" ht="77.25" customHeight="1" x14ac:dyDescent="0.25">
      <c r="A29" s="22" t="s">
        <v>55</v>
      </c>
      <c r="B29" s="23" t="s">
        <v>62</v>
      </c>
      <c r="C29" s="33"/>
      <c r="D29" s="33">
        <v>263173</v>
      </c>
      <c r="E29" s="33">
        <v>364587.9</v>
      </c>
    </row>
    <row r="30" spans="1:5" ht="229.5" customHeight="1" x14ac:dyDescent="0.25">
      <c r="A30" s="32" t="s">
        <v>82</v>
      </c>
      <c r="B30" s="31" t="s">
        <v>81</v>
      </c>
      <c r="C30" s="33">
        <v>19729.792000000001</v>
      </c>
      <c r="D30" s="33"/>
      <c r="E30" s="33"/>
    </row>
    <row r="31" spans="1:5" ht="107.25" customHeight="1" x14ac:dyDescent="0.25">
      <c r="A31" s="22" t="s">
        <v>56</v>
      </c>
      <c r="B31" s="23" t="s">
        <v>63</v>
      </c>
      <c r="C31" s="33">
        <v>88488.572</v>
      </c>
      <c r="D31" s="33"/>
      <c r="E31" s="33"/>
    </row>
    <row r="32" spans="1:5" ht="118.5" customHeight="1" x14ac:dyDescent="0.25">
      <c r="A32" s="29" t="s">
        <v>73</v>
      </c>
      <c r="B32" s="28" t="s">
        <v>74</v>
      </c>
      <c r="C32" s="33">
        <f>7257.4+74521.372</f>
        <v>81778.771999999997</v>
      </c>
      <c r="D32" s="33"/>
      <c r="E32" s="33"/>
    </row>
    <row r="33" spans="1:5" ht="118.5" customHeight="1" x14ac:dyDescent="0.25">
      <c r="A33" s="29" t="s">
        <v>75</v>
      </c>
      <c r="B33" s="28" t="s">
        <v>76</v>
      </c>
      <c r="C33" s="33">
        <f>6973.118-5369.3</f>
        <v>1603.8180000000002</v>
      </c>
      <c r="D33" s="33"/>
      <c r="E33" s="33">
        <v>16190</v>
      </c>
    </row>
    <row r="34" spans="1:5" ht="105.75" customHeight="1" x14ac:dyDescent="0.25">
      <c r="A34" s="22" t="s">
        <v>57</v>
      </c>
      <c r="B34" s="28" t="s">
        <v>71</v>
      </c>
      <c r="C34" s="33">
        <v>2500.48038</v>
      </c>
      <c r="D34" s="33"/>
      <c r="E34" s="33"/>
    </row>
    <row r="35" spans="1:5" ht="64.5" customHeight="1" x14ac:dyDescent="0.25">
      <c r="A35" s="22" t="s">
        <v>28</v>
      </c>
      <c r="B35" s="23" t="s">
        <v>29</v>
      </c>
      <c r="C35" s="33">
        <v>4622.8722200000002</v>
      </c>
      <c r="D35" s="33">
        <v>6232.8853600000002</v>
      </c>
      <c r="E35" s="33">
        <v>6182.7908500000003</v>
      </c>
    </row>
    <row r="36" spans="1:5" ht="48.75" customHeight="1" x14ac:dyDescent="0.25">
      <c r="A36" s="22" t="s">
        <v>30</v>
      </c>
      <c r="B36" s="23" t="s">
        <v>31</v>
      </c>
      <c r="C36" s="33"/>
      <c r="D36" s="33">
        <v>221.6</v>
      </c>
      <c r="E36" s="33"/>
    </row>
    <row r="37" spans="1:5" ht="77.25" customHeight="1" x14ac:dyDescent="0.25">
      <c r="A37" s="22" t="s">
        <v>58</v>
      </c>
      <c r="B37" s="23" t="s">
        <v>64</v>
      </c>
      <c r="C37" s="33"/>
      <c r="D37" s="33">
        <v>377755.1</v>
      </c>
      <c r="E37" s="33">
        <v>558059.80000000005</v>
      </c>
    </row>
    <row r="38" spans="1:5" ht="54.75" customHeight="1" x14ac:dyDescent="0.25">
      <c r="A38" s="22" t="s">
        <v>32</v>
      </c>
      <c r="B38" s="23" t="s">
        <v>33</v>
      </c>
      <c r="C38" s="33">
        <v>219841.77971</v>
      </c>
      <c r="D38" s="33">
        <v>199565.77783000001</v>
      </c>
      <c r="E38" s="33">
        <v>158517.83137999999</v>
      </c>
    </row>
    <row r="39" spans="1:5" ht="60.75" customHeight="1" x14ac:dyDescent="0.25">
      <c r="A39" s="22" t="s">
        <v>59</v>
      </c>
      <c r="B39" s="23" t="s">
        <v>51</v>
      </c>
      <c r="C39" s="33">
        <v>358130.18541999999</v>
      </c>
      <c r="D39" s="33">
        <v>324121</v>
      </c>
      <c r="E39" s="33">
        <v>411275.48</v>
      </c>
    </row>
    <row r="40" spans="1:5" ht="43.5" customHeight="1" x14ac:dyDescent="0.25">
      <c r="A40" s="22" t="s">
        <v>34</v>
      </c>
      <c r="B40" s="23" t="s">
        <v>35</v>
      </c>
      <c r="C40" s="13">
        <v>798218.88748000003</v>
      </c>
      <c r="D40" s="13">
        <v>1469397.2</v>
      </c>
      <c r="E40" s="33">
        <v>1157765.7</v>
      </c>
    </row>
    <row r="41" spans="1:5" s="15" customFormat="1" ht="36.75" customHeight="1" x14ac:dyDescent="0.25">
      <c r="A41" s="11" t="s">
        <v>36</v>
      </c>
      <c r="B41" s="12" t="s">
        <v>37</v>
      </c>
      <c r="C41" s="13">
        <f>SUM(C42:C47)</f>
        <v>3746139.9939999995</v>
      </c>
      <c r="D41" s="13">
        <f t="shared" ref="D41:E41" si="1">SUM(D42:D47)</f>
        <v>3916906.7199999997</v>
      </c>
      <c r="E41" s="13">
        <f t="shared" si="1"/>
        <v>4093783.92</v>
      </c>
    </row>
    <row r="42" spans="1:5" s="15" customFormat="1" ht="59.25" customHeight="1" x14ac:dyDescent="0.25">
      <c r="A42" s="29" t="s">
        <v>77</v>
      </c>
      <c r="B42" s="30" t="s">
        <v>78</v>
      </c>
      <c r="C42" s="13">
        <v>45877.3</v>
      </c>
      <c r="D42" s="13">
        <v>137631.79999999999</v>
      </c>
      <c r="E42" s="13">
        <v>137631.79999999999</v>
      </c>
    </row>
    <row r="43" spans="1:5" ht="52.5" customHeight="1" x14ac:dyDescent="0.25">
      <c r="A43" s="11" t="s">
        <v>38</v>
      </c>
      <c r="B43" s="12" t="s">
        <v>39</v>
      </c>
      <c r="C43" s="13">
        <f>3673703.92-7369.126</f>
        <v>3666334.7939999998</v>
      </c>
      <c r="D43" s="13">
        <v>3748312.72</v>
      </c>
      <c r="E43" s="13">
        <v>3925617.42</v>
      </c>
    </row>
    <row r="44" spans="1:5" ht="105.75" customHeight="1" x14ac:dyDescent="0.25">
      <c r="A44" s="11" t="s">
        <v>40</v>
      </c>
      <c r="B44" s="12" t="s">
        <v>41</v>
      </c>
      <c r="C44" s="33">
        <v>115</v>
      </c>
      <c r="D44" s="33">
        <v>123.6</v>
      </c>
      <c r="E44" s="33">
        <v>350.7</v>
      </c>
    </row>
    <row r="45" spans="1:5" ht="102.75" customHeight="1" x14ac:dyDescent="0.25">
      <c r="A45" s="11" t="s">
        <v>42</v>
      </c>
      <c r="B45" s="20" t="s">
        <v>84</v>
      </c>
      <c r="C45" s="33">
        <v>6079.9</v>
      </c>
      <c r="D45" s="33">
        <v>6052.3</v>
      </c>
      <c r="E45" s="33">
        <v>6009.1</v>
      </c>
    </row>
    <row r="46" spans="1:5" ht="120" customHeight="1" x14ac:dyDescent="0.25">
      <c r="A46" s="11" t="s">
        <v>43</v>
      </c>
      <c r="B46" s="20" t="s">
        <v>83</v>
      </c>
      <c r="C46" s="33">
        <v>6938.9</v>
      </c>
      <c r="D46" s="33">
        <v>6939.4</v>
      </c>
      <c r="E46" s="33">
        <v>6322</v>
      </c>
    </row>
    <row r="47" spans="1:5" ht="55.5" customHeight="1" x14ac:dyDescent="0.25">
      <c r="A47" s="29" t="s">
        <v>79</v>
      </c>
      <c r="B47" s="30" t="s">
        <v>80</v>
      </c>
      <c r="C47" s="33">
        <v>20794.099999999999</v>
      </c>
      <c r="D47" s="33">
        <v>17846.900000000001</v>
      </c>
      <c r="E47" s="33">
        <v>17852.900000000001</v>
      </c>
    </row>
    <row r="48" spans="1:5" s="15" customFormat="1" ht="23.25" customHeight="1" x14ac:dyDescent="0.25">
      <c r="A48" s="11" t="s">
        <v>44</v>
      </c>
      <c r="B48" s="9" t="s">
        <v>45</v>
      </c>
      <c r="C48" s="13">
        <f>SUM(C49:C49)</f>
        <v>4066.8666300000004</v>
      </c>
      <c r="D48" s="13">
        <f>SUM(D49:D49)</f>
        <v>580</v>
      </c>
      <c r="E48" s="13">
        <f>SUM(E49:E49)</f>
        <v>580</v>
      </c>
    </row>
    <row r="49" spans="1:5" ht="47.25" x14ac:dyDescent="0.25">
      <c r="A49" s="11" t="s">
        <v>46</v>
      </c>
      <c r="B49" s="12" t="s">
        <v>47</v>
      </c>
      <c r="C49" s="13">
        <f>1524.06663+2542.8</f>
        <v>4066.8666300000004</v>
      </c>
      <c r="D49" s="14">
        <v>580</v>
      </c>
      <c r="E49" s="14">
        <v>580</v>
      </c>
    </row>
    <row r="50" spans="1:5" x14ac:dyDescent="0.25">
      <c r="A50" s="17" t="s">
        <v>48</v>
      </c>
      <c r="B50" s="12"/>
      <c r="C50" s="13">
        <f>C14+C15</f>
        <v>10207892.218839999</v>
      </c>
      <c r="D50" s="13">
        <f>D14+D15</f>
        <v>10551173.863189999</v>
      </c>
      <c r="E50" s="13">
        <f>E14+E15</f>
        <v>10323546.424309999</v>
      </c>
    </row>
    <row r="51" spans="1:5" x14ac:dyDescent="0.25">
      <c r="E51" s="26" t="s">
        <v>67</v>
      </c>
    </row>
  </sheetData>
  <mergeCells count="10">
    <mergeCell ref="A1:E1"/>
    <mergeCell ref="A2:E2"/>
    <mergeCell ref="A3:E3"/>
    <mergeCell ref="B4:E4"/>
    <mergeCell ref="B5:E5"/>
    <mergeCell ref="B6:C6"/>
    <mergeCell ref="A7:E9"/>
    <mergeCell ref="A11:A12"/>
    <mergeCell ref="B11:B12"/>
    <mergeCell ref="C11:E11"/>
  </mergeCells>
  <pageMargins left="0.70866141732283472" right="0.31496062992125984" top="0.35433070866141736" bottom="0.15748031496062992" header="0" footer="0"/>
  <pageSetup paperSize="9" scale="73" fitToHeight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Linkova_SS</dc:creator>
  <cp:lastModifiedBy>Бревнова О.В.</cp:lastModifiedBy>
  <cp:lastPrinted>2020-09-04T13:46:35Z</cp:lastPrinted>
  <dcterms:created xsi:type="dcterms:W3CDTF">2019-11-07T11:55:09Z</dcterms:created>
  <dcterms:modified xsi:type="dcterms:W3CDTF">2020-09-16T05:00:35Z</dcterms:modified>
</cp:coreProperties>
</file>