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Приложение" sheetId="1" r:id="rId1"/>
  </sheets>
  <definedNames>
    <definedName name="_xlnm._FilterDatabase" localSheetId="0" hidden="1">Приложение!$A$13:$E$55</definedName>
    <definedName name="_xlnm.Print_Titles" localSheetId="0">Приложение!$13:$13</definedName>
    <definedName name="_xlnm.Print_Area" localSheetId="0">Приложение!$A$1:$E$55</definedName>
  </definedNames>
  <calcPr calcId="145621"/>
</workbook>
</file>

<file path=xl/calcChain.xml><?xml version="1.0" encoding="utf-8"?>
<calcChain xmlns="http://schemas.openxmlformats.org/spreadsheetml/2006/main">
  <c r="E14" i="1" l="1"/>
  <c r="D14" i="1"/>
  <c r="C14" i="1" l="1"/>
  <c r="D40" i="1" l="1"/>
  <c r="E40" i="1"/>
  <c r="C40" i="1"/>
  <c r="C19" i="1"/>
  <c r="D17" i="1" l="1"/>
  <c r="E17" i="1"/>
  <c r="C17" i="1"/>
  <c r="C53" i="1" l="1"/>
  <c r="C51" i="1" l="1"/>
  <c r="E51" i="1"/>
  <c r="D51" i="1"/>
  <c r="D48" i="1"/>
  <c r="C48" i="1"/>
  <c r="D19" i="1"/>
  <c r="D16" i="1" l="1"/>
  <c r="D15" i="1" s="1"/>
  <c r="D55" i="1" s="1"/>
  <c r="C16" i="1"/>
  <c r="C15" i="1" s="1"/>
  <c r="E19" i="1"/>
  <c r="E16" i="1" s="1"/>
  <c r="E15" i="1" s="1"/>
  <c r="E55" i="1" s="1"/>
  <c r="C55" i="1" l="1"/>
</calcChain>
</file>

<file path=xl/sharedStrings.xml><?xml version="1.0" encoding="utf-8"?>
<sst xmlns="http://schemas.openxmlformats.org/spreadsheetml/2006/main" count="97" uniqueCount="97">
  <si>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</si>
  <si>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</si>
  <si>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</si>
  <si>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</si>
  <si>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</si>
  <si>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</si>
  <si>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</si>
  <si>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</si>
  <si>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</si>
  <si>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</si>
  <si>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</si>
  <si>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</si>
  <si>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</si>
  <si>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</si>
  <si>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</si>
  <si>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</si>
  <si>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</si>
  <si>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</si>
  <si>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</si>
  <si>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</si>
  <si>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</si>
  <si>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</si>
  <si>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</si>
  <si>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</si>
  <si>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</si>
  <si>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</si>
  <si>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</si>
  <si>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</si>
  <si>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</si>
  <si>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</si>
  <si>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</si>
  <si>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</si>
  <si>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</si>
  <si>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</si>
  <si>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2023 год</t>
  </si>
  <si>
    <t>2024 год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</si>
  <si>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</si>
  <si>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</si>
  <si>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</si>
  <si>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</si>
  <si>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поддержку отрасли культуры</t>
  </si>
  <si>
    <t>Межбюджетные трансферты, передаваемые бюджетам городских округов на создание модельных муниципальных библиотек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</si>
  <si>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2023 ГОД И ПЛАНОВЫЙ ПЕРИОД                     2024 И 2025 ГОДОВ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</si>
  <si>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</si>
  <si>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</si>
  <si>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2 03 00000 00 0000 000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</si>
  <si>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</si>
  <si>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</si>
  <si>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</si>
  <si>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</si>
  <si>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</si>
  <si>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к Бюджету города Вологды на 2023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2024 и 2025 годов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</si>
  <si>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</si>
  <si>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</si>
  <si>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</si>
  <si>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решению Вологодской городской Думы</t>
  </si>
  <si>
    <t xml:space="preserve"> 2 02 20077 04 0000 150</t>
  </si>
  <si>
    <t xml:space="preserve"> 2 02 20299 04 0000 150</t>
  </si>
  <si>
    <t xml:space="preserve"> 2 02 20302 04 0000 150</t>
  </si>
  <si>
    <t xml:space="preserve"> 2 02 25021 04 0000 150</t>
  </si>
  <si>
    <t xml:space="preserve"> 2 02 25065 04 0000 150</t>
  </si>
  <si>
    <t xml:space="preserve"> 2 02 25171 04 0000 150</t>
  </si>
  <si>
    <t xml:space="preserve"> 2 02 25172 04 0000 150</t>
  </si>
  <si>
    <t xml:space="preserve"> 2 02 25213 04 0000 150</t>
  </si>
  <si>
    <t xml:space="preserve"> 2 02 25242 04 0000 150</t>
  </si>
  <si>
    <t xml:space="preserve"> 2 02 25243 04 0000 150</t>
  </si>
  <si>
    <t xml:space="preserve"> 2 02 25304 04 0000 150</t>
  </si>
  <si>
    <t xml:space="preserve"> 2 02 25305 04 0000 150</t>
  </si>
  <si>
    <t xml:space="preserve"> 2 02 25394 04 0000 150</t>
  </si>
  <si>
    <t xml:space="preserve"> 2 02 25418 04 0000 150</t>
  </si>
  <si>
    <t xml:space="preserve"> 2 02 25497 04 0000 150</t>
  </si>
  <si>
    <t xml:space="preserve"> 2 02 25511 04 0000 150</t>
  </si>
  <si>
    <t xml:space="preserve"> 2 02 25519 04 0000 150</t>
  </si>
  <si>
    <t xml:space="preserve"> 2 02 25555 04 0000 150</t>
  </si>
  <si>
    <t xml:space="preserve"> 2 02 27389 04 0000 150</t>
  </si>
  <si>
    <t xml:space="preserve"> 2 02 29999 04 0000 150</t>
  </si>
  <si>
    <t xml:space="preserve"> 2 02 30024 04 0000 150</t>
  </si>
  <si>
    <t xml:space="preserve"> 2 02 35120 04 0000 150</t>
  </si>
  <si>
    <t xml:space="preserve"> 2 02 35134 04 0000 150</t>
  </si>
  <si>
    <t xml:space="preserve"> 2 02 35176 04 0000 150</t>
  </si>
  <si>
    <t xml:space="preserve"> 2 02 35179 04 0000 150</t>
  </si>
  <si>
    <t xml:space="preserve"> 2 02 35303 04 0000 150</t>
  </si>
  <si>
    <t xml:space="preserve"> 2 02 36900 04 0000 150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</si>
  <si>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</si>
  <si>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</si>
  <si>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</si>
  <si>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</si>
  <si>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</si>
  <si>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</si>
  <si>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</si>
  <si>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</si>
  <si>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</si>
  <si>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</si>
  <si>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«Приложение № 2</t>
  </si>
  <si>
    <t>».</t>
  </si>
  <si>
    <t>Приложение № 2</t>
  </si>
  <si>
    <t>от 16 февраля 2023 года № 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</si>
</sst>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topLeftCell="A37" workbookViewId="0">
      <selection activeCell="B6" sqref="B6:C6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18.7109375" style="14" customWidth="1"/>
    <col min="4" max="4" width="18.5703125" style="14" customWidth="1"/>
    <col min="5" max="5" width="19.140625" style="14" customWidth="1"/>
    <col min="6" max="7" width="9.140625" style="2"/>
    <col min="8" max="8" width="13.42578125" style="2" customWidth="1"/>
    <col min="9" max="9" width="15.140625" style="2" customWidth="1"/>
    <col min="10" max="10" width="14.28515625" style="2" customWidth="1"/>
    <col min="11" max="13" width="9.140625" style="2"/>
    <col min="14" max="16" width="13.140625" style="2" bestFit="1" customWidth="1"/>
    <col min="17" max="16384" width="9.140625" style="2"/>
  </cols>
  <sheetData>
    <row r="1" spans="1:16" x14ac:dyDescent="0.25">
      <c r="A1" s="27" t="s">
        <v>95</v>
      </c>
      <c r="B1" s="27"/>
      <c r="C1" s="27"/>
      <c r="D1" s="27"/>
      <c r="E1" s="27"/>
    </row>
    <row r="2" spans="1:16" x14ac:dyDescent="0.25">
      <c r="A2" s="27" t="s">
        <v>55</v>
      </c>
      <c r="B2" s="27"/>
      <c r="C2" s="27"/>
      <c r="D2" s="27"/>
      <c r="E2" s="27"/>
    </row>
    <row r="3" spans="1:16" x14ac:dyDescent="0.25">
      <c r="A3" s="28" t="s">
        <v>96</v>
      </c>
      <c r="B3" s="28"/>
      <c r="C3" s="28"/>
      <c r="D3" s="28"/>
      <c r="E3" s="28"/>
    </row>
    <row r="4" spans="1:16" x14ac:dyDescent="0.25">
      <c r="A4" s="1"/>
      <c r="B4" s="29" t="s">
        <v>93</v>
      </c>
      <c r="C4" s="29"/>
      <c r="D4" s="29"/>
      <c r="E4" s="29"/>
    </row>
    <row r="5" spans="1:16" ht="35.25" customHeight="1" x14ac:dyDescent="0.25">
      <c r="A5" s="1"/>
      <c r="B5" s="29" t="s">
        <v>51</v>
      </c>
      <c r="C5" s="29"/>
      <c r="D5" s="29"/>
      <c r="E5" s="29"/>
    </row>
    <row r="6" spans="1:16" x14ac:dyDescent="0.25">
      <c r="A6" s="1"/>
      <c r="B6" s="29"/>
      <c r="C6" s="29"/>
      <c r="D6" s="3"/>
      <c r="E6" s="3"/>
    </row>
    <row r="7" spans="1:16" x14ac:dyDescent="0.25">
      <c r="A7" s="34" t="s">
        <v>42</v>
      </c>
      <c r="B7" s="34"/>
      <c r="C7" s="34"/>
      <c r="D7" s="34"/>
      <c r="E7" s="34"/>
    </row>
    <row r="8" spans="1:16" x14ac:dyDescent="0.25">
      <c r="A8" s="34"/>
      <c r="B8" s="34"/>
      <c r="C8" s="34"/>
      <c r="D8" s="34"/>
      <c r="E8" s="34"/>
    </row>
    <row r="9" spans="1:16" ht="24" customHeight="1" x14ac:dyDescent="0.25">
      <c r="A9" s="34"/>
      <c r="B9" s="34"/>
      <c r="C9" s="34"/>
      <c r="D9" s="34"/>
      <c r="E9" s="34"/>
    </row>
    <row r="10" spans="1:16" x14ac:dyDescent="0.25">
      <c r="A10" s="1"/>
      <c r="B10" s="4"/>
      <c r="C10" s="1"/>
      <c r="D10" s="5"/>
      <c r="E10" s="6" t="s">
        <v>0</v>
      </c>
    </row>
    <row r="11" spans="1:16" ht="27.75" customHeight="1" x14ac:dyDescent="0.25">
      <c r="A11" s="30" t="s">
        <v>1</v>
      </c>
      <c r="B11" s="31" t="s">
        <v>2</v>
      </c>
      <c r="C11" s="33" t="s">
        <v>3</v>
      </c>
      <c r="D11" s="33"/>
      <c r="E11" s="33"/>
    </row>
    <row r="12" spans="1:16" ht="33" customHeight="1" x14ac:dyDescent="0.25">
      <c r="A12" s="30"/>
      <c r="B12" s="32"/>
      <c r="C12" s="16" t="s">
        <v>34</v>
      </c>
      <c r="D12" s="7" t="s">
        <v>35</v>
      </c>
      <c r="E12" s="7" t="s">
        <v>52</v>
      </c>
    </row>
    <row r="13" spans="1:16" x14ac:dyDescent="0.25">
      <c r="A13" s="8">
        <v>1</v>
      </c>
      <c r="B13" s="13">
        <v>2</v>
      </c>
      <c r="C13" s="17">
        <v>3</v>
      </c>
      <c r="D13" s="8">
        <v>3.71428571428571</v>
      </c>
      <c r="E13" s="10">
        <v>5</v>
      </c>
    </row>
    <row r="14" spans="1:16" ht="31.5" x14ac:dyDescent="0.25">
      <c r="A14" s="23" t="s">
        <v>4</v>
      </c>
      <c r="B14" s="15" t="s">
        <v>5</v>
      </c>
      <c r="C14" s="18">
        <f>4483267.3+5023.2+1985.8+3221+965-535.8-582.4</f>
        <v>4493344.0999999996</v>
      </c>
      <c r="D14" s="19">
        <f>4696550.5+2902.9-535.8-582.4</f>
        <v>4698335.2</v>
      </c>
      <c r="E14" s="19">
        <f>4862650.8+3237.4-535.8-582.4</f>
        <v>4864770</v>
      </c>
      <c r="I14" s="22"/>
      <c r="J14" s="22"/>
    </row>
    <row r="15" spans="1:16" x14ac:dyDescent="0.25">
      <c r="A15" s="23" t="s">
        <v>6</v>
      </c>
      <c r="B15" s="15" t="s">
        <v>7</v>
      </c>
      <c r="C15" s="18">
        <f>C16+C51+C53</f>
        <v>13751499.610630002</v>
      </c>
      <c r="D15" s="18">
        <f>D16+D51+D53</f>
        <v>11140602.31349</v>
      </c>
      <c r="E15" s="18">
        <f>E16+E51+E53</f>
        <v>10024546.386050001</v>
      </c>
      <c r="H15" s="22"/>
      <c r="I15" s="22"/>
      <c r="J15" s="22"/>
    </row>
    <row r="16" spans="1:16" ht="47.25" x14ac:dyDescent="0.25">
      <c r="A16" s="23" t="s">
        <v>8</v>
      </c>
      <c r="B16" s="15" t="s">
        <v>9</v>
      </c>
      <c r="C16" s="18">
        <f>C17+C19+C40+C48</f>
        <v>13738202.800630001</v>
      </c>
      <c r="D16" s="18">
        <f>D17+D19+D40+D48</f>
        <v>11140192.31349</v>
      </c>
      <c r="E16" s="18">
        <f>E17+E19+E40+E48</f>
        <v>10024136.386050001</v>
      </c>
      <c r="H16" s="24"/>
      <c r="I16" s="24"/>
      <c r="J16" s="24"/>
      <c r="N16" s="22"/>
      <c r="O16" s="22"/>
      <c r="P16" s="22"/>
    </row>
    <row r="17" spans="1:16" ht="31.5" x14ac:dyDescent="0.25">
      <c r="A17" s="23" t="s">
        <v>10</v>
      </c>
      <c r="B17" s="15" t="s">
        <v>11</v>
      </c>
      <c r="C17" s="18">
        <f>C18</f>
        <v>849832.7</v>
      </c>
      <c r="D17" s="18">
        <f t="shared" ref="D17:E17" si="0">D18</f>
        <v>888592.8</v>
      </c>
      <c r="E17" s="18">
        <f t="shared" si="0"/>
        <v>928451.4</v>
      </c>
    </row>
    <row r="18" spans="1:16" ht="78.75" x14ac:dyDescent="0.25">
      <c r="A18" s="23" t="s">
        <v>12</v>
      </c>
      <c r="B18" s="15" t="s">
        <v>13</v>
      </c>
      <c r="C18" s="18">
        <v>849832.7</v>
      </c>
      <c r="D18" s="18">
        <v>888592.8</v>
      </c>
      <c r="E18" s="18">
        <v>928451.4</v>
      </c>
      <c r="N18" s="22"/>
      <c r="O18" s="22"/>
      <c r="P18" s="22"/>
    </row>
    <row r="19" spans="1:16" ht="47.25" x14ac:dyDescent="0.25">
      <c r="A19" s="23" t="s">
        <v>14</v>
      </c>
      <c r="B19" s="15" t="s">
        <v>15</v>
      </c>
      <c r="C19" s="18">
        <f>SUM(C20:C39)</f>
        <v>7701086.6822100021</v>
      </c>
      <c r="D19" s="18">
        <f>SUM(D20:D39)</f>
        <v>4505656.2743100002</v>
      </c>
      <c r="E19" s="18">
        <f>SUM(E20:E39)</f>
        <v>3684946.14487</v>
      </c>
    </row>
    <row r="20" spans="1:16" ht="47.25" x14ac:dyDescent="0.25">
      <c r="A20" s="20" t="s">
        <v>56</v>
      </c>
      <c r="B20" s="21" t="s">
        <v>37</v>
      </c>
      <c r="C20" s="18">
        <v>2498938.7482399996</v>
      </c>
      <c r="D20" s="18">
        <v>106870.99</v>
      </c>
      <c r="E20" s="18">
        <v>2313758.11</v>
      </c>
    </row>
    <row r="21" spans="1:16" ht="141.75" x14ac:dyDescent="0.25">
      <c r="A21" s="20" t="s">
        <v>57</v>
      </c>
      <c r="B21" s="21" t="s">
        <v>83</v>
      </c>
      <c r="C21" s="18">
        <v>25539.192950000001</v>
      </c>
      <c r="D21" s="18">
        <v>33299.276720000002</v>
      </c>
      <c r="E21" s="18"/>
    </row>
    <row r="22" spans="1:16" ht="126" x14ac:dyDescent="0.25">
      <c r="A22" s="20" t="s">
        <v>58</v>
      </c>
      <c r="B22" s="21" t="s">
        <v>16</v>
      </c>
      <c r="C22" s="18">
        <v>46268.407930000001</v>
      </c>
      <c r="D22" s="18">
        <v>50314.122900000009</v>
      </c>
      <c r="E22" s="18"/>
    </row>
    <row r="23" spans="1:16" ht="78.75" x14ac:dyDescent="0.25">
      <c r="A23" s="20" t="s">
        <v>59</v>
      </c>
      <c r="B23" s="21" t="s">
        <v>30</v>
      </c>
      <c r="C23" s="18">
        <v>234217</v>
      </c>
      <c r="D23" s="18">
        <v>198961.03750000001</v>
      </c>
      <c r="E23" s="18"/>
    </row>
    <row r="24" spans="1:16" ht="78.75" x14ac:dyDescent="0.25">
      <c r="A24" s="20" t="s">
        <v>60</v>
      </c>
      <c r="B24" s="21" t="s">
        <v>38</v>
      </c>
      <c r="C24" s="18">
        <v>119567.46</v>
      </c>
      <c r="D24" s="18">
        <v>94674.6</v>
      </c>
      <c r="E24" s="18">
        <v>5802.9</v>
      </c>
    </row>
    <row r="25" spans="1:16" ht="141.75" x14ac:dyDescent="0.25">
      <c r="A25" s="20" t="s">
        <v>61</v>
      </c>
      <c r="B25" s="21" t="s">
        <v>84</v>
      </c>
      <c r="C25" s="18">
        <v>400.14</v>
      </c>
      <c r="D25" s="18"/>
      <c r="E25" s="18"/>
    </row>
    <row r="26" spans="1:16" ht="141.75" x14ac:dyDescent="0.25">
      <c r="A26" s="20" t="s">
        <v>62</v>
      </c>
      <c r="B26" s="21" t="s">
        <v>85</v>
      </c>
      <c r="C26" s="18">
        <v>21357.083300000002</v>
      </c>
      <c r="D26" s="18">
        <v>42240.625</v>
      </c>
      <c r="E26" s="18"/>
    </row>
    <row r="27" spans="1:16" ht="94.5" x14ac:dyDescent="0.25">
      <c r="A27" s="20" t="s">
        <v>63</v>
      </c>
      <c r="B27" s="21" t="s">
        <v>86</v>
      </c>
      <c r="C27" s="18">
        <v>6393.7449000000006</v>
      </c>
      <c r="D27" s="18"/>
      <c r="E27" s="18"/>
    </row>
    <row r="28" spans="1:16" ht="78.75" x14ac:dyDescent="0.25">
      <c r="A28" s="20" t="s">
        <v>64</v>
      </c>
      <c r="B28" s="21" t="s">
        <v>87</v>
      </c>
      <c r="C28" s="18">
        <v>649350.65</v>
      </c>
      <c r="D28" s="18">
        <v>246050</v>
      </c>
      <c r="E28" s="18"/>
    </row>
    <row r="29" spans="1:16" ht="63" x14ac:dyDescent="0.25">
      <c r="A29" s="20" t="s">
        <v>65</v>
      </c>
      <c r="B29" s="21" t="s">
        <v>31</v>
      </c>
      <c r="C29" s="18"/>
      <c r="D29" s="18">
        <v>16612.8</v>
      </c>
      <c r="E29" s="18"/>
    </row>
    <row r="30" spans="1:16" ht="94.5" x14ac:dyDescent="0.25">
      <c r="A30" s="20" t="s">
        <v>66</v>
      </c>
      <c r="B30" s="21" t="s">
        <v>32</v>
      </c>
      <c r="C30" s="18">
        <v>243004.69899999999</v>
      </c>
      <c r="D30" s="18">
        <v>243004.69899999999</v>
      </c>
      <c r="E30" s="18">
        <v>240567.48</v>
      </c>
    </row>
    <row r="31" spans="1:16" ht="78.75" x14ac:dyDescent="0.25">
      <c r="A31" s="20" t="s">
        <v>67</v>
      </c>
      <c r="B31" s="21" t="s">
        <v>43</v>
      </c>
      <c r="C31" s="18">
        <v>6896.5739000000003</v>
      </c>
      <c r="D31" s="18">
        <v>61539.105000000003</v>
      </c>
      <c r="E31" s="18"/>
    </row>
    <row r="32" spans="1:16" ht="63" x14ac:dyDescent="0.25">
      <c r="A32" s="20" t="s">
        <v>68</v>
      </c>
      <c r="B32" s="21" t="s">
        <v>88</v>
      </c>
      <c r="C32" s="18">
        <v>441120.9</v>
      </c>
      <c r="D32" s="18">
        <v>755208.33200000005</v>
      </c>
      <c r="E32" s="18"/>
    </row>
    <row r="33" spans="1:5" ht="126" x14ac:dyDescent="0.25">
      <c r="A33" s="20" t="s">
        <v>69</v>
      </c>
      <c r="B33" s="21" t="s">
        <v>39</v>
      </c>
      <c r="C33" s="18">
        <v>43096.105000000003</v>
      </c>
      <c r="D33" s="18">
        <v>28728.91</v>
      </c>
      <c r="E33" s="18">
        <v>25288.928</v>
      </c>
    </row>
    <row r="34" spans="1:5" ht="47.25" x14ac:dyDescent="0.25">
      <c r="A34" s="20" t="s">
        <v>70</v>
      </c>
      <c r="B34" s="21" t="s">
        <v>17</v>
      </c>
      <c r="C34" s="18">
        <v>8191.2504500000005</v>
      </c>
      <c r="D34" s="18">
        <v>7611.2264800000003</v>
      </c>
      <c r="E34" s="18">
        <v>7422.5268699999997</v>
      </c>
    </row>
    <row r="35" spans="1:5" ht="47.25" x14ac:dyDescent="0.25">
      <c r="A35" s="20" t="s">
        <v>71</v>
      </c>
      <c r="B35" s="21" t="s">
        <v>18</v>
      </c>
      <c r="C35" s="18">
        <v>2430</v>
      </c>
      <c r="D35" s="18">
        <v>3201.1</v>
      </c>
      <c r="E35" s="18">
        <v>37575.599999999999</v>
      </c>
    </row>
    <row r="36" spans="1:5" ht="31.5" x14ac:dyDescent="0.25">
      <c r="A36" s="20" t="s">
        <v>72</v>
      </c>
      <c r="B36" s="21" t="s">
        <v>40</v>
      </c>
      <c r="C36" s="18">
        <v>4148.23333</v>
      </c>
      <c r="D36" s="18"/>
      <c r="E36" s="18"/>
    </row>
    <row r="37" spans="1:5" ht="47.25" x14ac:dyDescent="0.25">
      <c r="A37" s="20" t="s">
        <v>73</v>
      </c>
      <c r="B37" s="21" t="s">
        <v>19</v>
      </c>
      <c r="C37" s="18">
        <v>205204.78062000001</v>
      </c>
      <c r="D37" s="18">
        <v>219886.34970999998</v>
      </c>
      <c r="E37" s="18"/>
    </row>
    <row r="38" spans="1:5" ht="94.5" x14ac:dyDescent="0.25">
      <c r="A38" s="20" t="s">
        <v>74</v>
      </c>
      <c r="B38" s="21" t="s">
        <v>44</v>
      </c>
      <c r="C38" s="18">
        <v>1381953.7</v>
      </c>
      <c r="D38" s="18">
        <v>1331238.5</v>
      </c>
      <c r="E38" s="18">
        <v>338101</v>
      </c>
    </row>
    <row r="39" spans="1:5" ht="31.5" x14ac:dyDescent="0.25">
      <c r="A39" s="20" t="s">
        <v>75</v>
      </c>
      <c r="B39" s="21" t="s">
        <v>20</v>
      </c>
      <c r="C39" s="18">
        <v>1763008.0125899999</v>
      </c>
      <c r="D39" s="18">
        <v>1066214.6000000001</v>
      </c>
      <c r="E39" s="18">
        <v>716429.6</v>
      </c>
    </row>
    <row r="40" spans="1:5" ht="31.5" x14ac:dyDescent="0.25">
      <c r="A40" s="23" t="s">
        <v>21</v>
      </c>
      <c r="B40" s="15" t="s">
        <v>22</v>
      </c>
      <c r="C40" s="18">
        <f>SUM(C41:C47)</f>
        <v>4836083.41842</v>
      </c>
      <c r="D40" s="18">
        <f>SUM(D41:D47)</f>
        <v>5144677.2391799996</v>
      </c>
      <c r="E40" s="18">
        <f>SUM(E41:E47)</f>
        <v>5410738.8411800005</v>
      </c>
    </row>
    <row r="41" spans="1:5" ht="47.25" x14ac:dyDescent="0.25">
      <c r="A41" s="25" t="s">
        <v>76</v>
      </c>
      <c r="B41" s="15" t="s">
        <v>23</v>
      </c>
      <c r="C41" s="18">
        <v>4631373.4453199999</v>
      </c>
      <c r="D41" s="18">
        <v>4940623.0735799996</v>
      </c>
      <c r="E41" s="18">
        <v>5206483.97358</v>
      </c>
    </row>
    <row r="42" spans="1:5" ht="94.5" x14ac:dyDescent="0.25">
      <c r="A42" s="25" t="s">
        <v>77</v>
      </c>
      <c r="B42" s="15" t="s">
        <v>24</v>
      </c>
      <c r="C42" s="18">
        <v>9.7140000000000004</v>
      </c>
      <c r="D42" s="18">
        <v>10.343999999999999</v>
      </c>
      <c r="E42" s="18">
        <v>9.3460000000000001</v>
      </c>
    </row>
    <row r="43" spans="1:5" ht="157.5" x14ac:dyDescent="0.25">
      <c r="A43" s="25" t="s">
        <v>78</v>
      </c>
      <c r="B43" s="15" t="s">
        <v>89</v>
      </c>
      <c r="C43" s="18">
        <v>2443.8000000000002</v>
      </c>
      <c r="D43" s="18">
        <v>2544</v>
      </c>
      <c r="E43" s="18">
        <v>2648.3</v>
      </c>
    </row>
    <row r="44" spans="1:5" ht="110.25" x14ac:dyDescent="0.25">
      <c r="A44" s="25" t="s">
        <v>79</v>
      </c>
      <c r="B44" s="15" t="s">
        <v>90</v>
      </c>
      <c r="C44" s="18">
        <v>4113.8999999999996</v>
      </c>
      <c r="D44" s="18">
        <v>3913.5</v>
      </c>
      <c r="E44" s="18">
        <v>4010.9</v>
      </c>
    </row>
    <row r="45" spans="1:5" ht="110.25" x14ac:dyDescent="0.25">
      <c r="A45" s="23" t="s">
        <v>80</v>
      </c>
      <c r="B45" s="15" t="s">
        <v>91</v>
      </c>
      <c r="C45" s="18">
        <v>21127.759100000003</v>
      </c>
      <c r="D45" s="18">
        <v>20044.321600000003</v>
      </c>
      <c r="E45" s="18">
        <v>20044.321600000003</v>
      </c>
    </row>
    <row r="46" spans="1:5" ht="173.25" x14ac:dyDescent="0.25">
      <c r="A46" s="23" t="s">
        <v>81</v>
      </c>
      <c r="B46" s="15" t="s">
        <v>92</v>
      </c>
      <c r="C46" s="18">
        <v>150927.79999999999</v>
      </c>
      <c r="D46" s="18">
        <v>151458.6</v>
      </c>
      <c r="E46" s="18">
        <v>151458.6</v>
      </c>
    </row>
    <row r="47" spans="1:5" ht="47.25" x14ac:dyDescent="0.25">
      <c r="A47" s="23" t="s">
        <v>82</v>
      </c>
      <c r="B47" s="15" t="s">
        <v>33</v>
      </c>
      <c r="C47" s="18">
        <v>26087</v>
      </c>
      <c r="D47" s="18">
        <v>26083.4</v>
      </c>
      <c r="E47" s="18">
        <v>26083.4</v>
      </c>
    </row>
    <row r="48" spans="1:5" x14ac:dyDescent="0.25">
      <c r="A48" s="23" t="s">
        <v>25</v>
      </c>
      <c r="B48" s="9" t="s">
        <v>26</v>
      </c>
      <c r="C48" s="18">
        <f>SUM(C49:C50)</f>
        <v>351200</v>
      </c>
      <c r="D48" s="18">
        <f>SUM(D49:D50)</f>
        <v>601266</v>
      </c>
      <c r="E48" s="18"/>
    </row>
    <row r="49" spans="1:5" ht="57" customHeight="1" x14ac:dyDescent="0.25">
      <c r="A49" s="23" t="s">
        <v>36</v>
      </c>
      <c r="B49" s="9" t="s">
        <v>41</v>
      </c>
      <c r="C49" s="18">
        <v>5000</v>
      </c>
      <c r="D49" s="18"/>
      <c r="E49" s="18"/>
    </row>
    <row r="50" spans="1:5" ht="47.25" x14ac:dyDescent="0.25">
      <c r="A50" s="23" t="s">
        <v>27</v>
      </c>
      <c r="B50" s="15" t="s">
        <v>28</v>
      </c>
      <c r="C50" s="18">
        <v>346200</v>
      </c>
      <c r="D50" s="18">
        <v>601266</v>
      </c>
      <c r="E50" s="18"/>
    </row>
    <row r="51" spans="1:5" ht="47.25" x14ac:dyDescent="0.25">
      <c r="A51" s="20" t="s">
        <v>45</v>
      </c>
      <c r="B51" s="21" t="s">
        <v>53</v>
      </c>
      <c r="C51" s="18">
        <f>SUM(C52)</f>
        <v>410</v>
      </c>
      <c r="D51" s="18">
        <f>SUM(D52)</f>
        <v>410</v>
      </c>
      <c r="E51" s="18">
        <f t="shared" ref="E51" si="1">SUM(E52)</f>
        <v>410</v>
      </c>
    </row>
    <row r="52" spans="1:5" ht="47.25" x14ac:dyDescent="0.25">
      <c r="A52" s="20" t="s">
        <v>46</v>
      </c>
      <c r="B52" s="21" t="s">
        <v>47</v>
      </c>
      <c r="C52" s="18">
        <v>410</v>
      </c>
      <c r="D52" s="18">
        <v>410</v>
      </c>
      <c r="E52" s="18">
        <v>410</v>
      </c>
    </row>
    <row r="53" spans="1:5" ht="31.5" x14ac:dyDescent="0.25">
      <c r="A53" s="20" t="s">
        <v>48</v>
      </c>
      <c r="B53" s="21" t="s">
        <v>54</v>
      </c>
      <c r="C53" s="18">
        <f>C54</f>
        <v>12886.81</v>
      </c>
      <c r="D53" s="18"/>
      <c r="E53" s="18"/>
    </row>
    <row r="54" spans="1:5" ht="63" x14ac:dyDescent="0.25">
      <c r="A54" s="20" t="s">
        <v>49</v>
      </c>
      <c r="B54" s="21" t="s">
        <v>50</v>
      </c>
      <c r="C54" s="18">
        <v>12886.81</v>
      </c>
      <c r="D54" s="18"/>
      <c r="E54" s="18"/>
    </row>
    <row r="55" spans="1:5" x14ac:dyDescent="0.25">
      <c r="A55" s="11" t="s">
        <v>29</v>
      </c>
      <c r="B55" s="15"/>
      <c r="C55" s="18">
        <f>C14+C15</f>
        <v>18244843.71063</v>
      </c>
      <c r="D55" s="18">
        <f>D14+D15</f>
        <v>15838937.513489999</v>
      </c>
      <c r="E55" s="18">
        <f>E14+E15</f>
        <v>14889316.386050001</v>
      </c>
    </row>
    <row r="56" spans="1:5" x14ac:dyDescent="0.25">
      <c r="E56" s="26" t="s">
        <v>94</v>
      </c>
    </row>
  </sheetData>
  <mergeCells count="10">
    <mergeCell ref="A1:E1"/>
    <mergeCell ref="A2:E2"/>
    <mergeCell ref="A3:E3"/>
    <mergeCell ref="B4:E4"/>
    <mergeCell ref="A11:A12"/>
    <mergeCell ref="B11:B12"/>
    <mergeCell ref="C11:E11"/>
    <mergeCell ref="B5:E5"/>
    <mergeCell ref="B6:C6"/>
    <mergeCell ref="A7:E9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2023-02-15T04:26:38Z</cp:lastPrinted>
  <dcterms:created xsi:type="dcterms:W3CDTF">2019-11-07T11:55:09Z</dcterms:created>
  <dcterms:modified xsi:type="dcterms:W3CDTF">2023-02-15T04:26:44Z</dcterms:modified>
</cp:coreProperties>
</file>